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05" windowHeight="4440" activeTab="0"/>
  </bookViews>
  <sheets>
    <sheet name="2004" sheetId="1" r:id="rId1"/>
  </sheets>
  <definedNames/>
  <calcPr fullCalcOnLoad="1"/>
</workbook>
</file>

<file path=xl/sharedStrings.xml><?xml version="1.0" encoding="utf-8"?>
<sst xmlns="http://schemas.openxmlformats.org/spreadsheetml/2006/main" count="263" uniqueCount="232">
  <si>
    <t>BALANCE SHEET</t>
  </si>
  <si>
    <t>ASSETS</t>
  </si>
  <si>
    <t>LIABILITIES</t>
  </si>
  <si>
    <t>Acquisition</t>
  </si>
  <si>
    <t>cost</t>
  </si>
  <si>
    <t>B.</t>
  </si>
  <si>
    <t>FORMATION EXPENSES</t>
  </si>
  <si>
    <t>A.</t>
  </si>
  <si>
    <t>1. Preliminary expenses</t>
  </si>
  <si>
    <t>I.</t>
  </si>
  <si>
    <t>Share Capital</t>
  </si>
  <si>
    <t>4. Other formation expenses</t>
  </si>
  <si>
    <t>II.</t>
  </si>
  <si>
    <t>Share premium account</t>
  </si>
  <si>
    <t xml:space="preserve">   </t>
  </si>
  <si>
    <t>C.</t>
  </si>
  <si>
    <t>FIXED ASSETS</t>
  </si>
  <si>
    <t>III.</t>
  </si>
  <si>
    <t>Revaluation Reserves-Investment Grants</t>
  </si>
  <si>
    <t>Intangible Assets</t>
  </si>
  <si>
    <t xml:space="preserve">    of other assets</t>
  </si>
  <si>
    <t>5. Other intangible assets</t>
  </si>
  <si>
    <t>IV.</t>
  </si>
  <si>
    <t>Reserves</t>
  </si>
  <si>
    <t>Tangible Assets</t>
  </si>
  <si>
    <t>1. Legal reserve</t>
  </si>
  <si>
    <t>1. Land</t>
  </si>
  <si>
    <t>5. Tax-free reserves under special laws</t>
  </si>
  <si>
    <t>3. Buildings and technical works</t>
  </si>
  <si>
    <t>4. Machinery, technical installations</t>
  </si>
  <si>
    <t xml:space="preserve">    and other mechanical equipment</t>
  </si>
  <si>
    <t>V.</t>
  </si>
  <si>
    <t>Results carried forward</t>
  </si>
  <si>
    <t>5. Transportation equipment</t>
  </si>
  <si>
    <t>6. Furniture and fixtures</t>
  </si>
  <si>
    <t>Loss carried forward</t>
  </si>
  <si>
    <t>7. Payments on account and</t>
  </si>
  <si>
    <t>Loss brought forward</t>
  </si>
  <si>
    <t>Total Tangible and Intangible</t>
  </si>
  <si>
    <t>Assets (CI+CII)</t>
  </si>
  <si>
    <t>Financial Assets</t>
  </si>
  <si>
    <t>1. Participating interests in</t>
  </si>
  <si>
    <t xml:space="preserve">   affiliated undertakings</t>
  </si>
  <si>
    <t>PROVISIONS FOR LIABILITIES AND CHARGES</t>
  </si>
  <si>
    <t>2. Participating interests in other</t>
  </si>
  <si>
    <t xml:space="preserve">     undertakings</t>
  </si>
  <si>
    <t>2. Other provisions</t>
  </si>
  <si>
    <t>Ι.</t>
  </si>
  <si>
    <t>Long-term debt</t>
  </si>
  <si>
    <t>6. Investments held as fixed assets</t>
  </si>
  <si>
    <t>Total Fixed Assets (CI+CII+CIII)</t>
  </si>
  <si>
    <t>D.</t>
  </si>
  <si>
    <t>CURRENT ASSETS</t>
  </si>
  <si>
    <t>1. Merchandise</t>
  </si>
  <si>
    <t>8. Other long-term debt</t>
  </si>
  <si>
    <t>3. Work in progress</t>
  </si>
  <si>
    <t>Current Liabilities</t>
  </si>
  <si>
    <t>4. Raw and auxiliary materials-consumables-</t>
  </si>
  <si>
    <t>1. Suppliers</t>
  </si>
  <si>
    <t xml:space="preserve">    spare parts and packing items</t>
  </si>
  <si>
    <t>3.  Banks</t>
  </si>
  <si>
    <t>4. Advances from trade debtors</t>
  </si>
  <si>
    <t>1. Trade debtors</t>
  </si>
  <si>
    <t>5. Taxes-duties</t>
  </si>
  <si>
    <t>6. Social security</t>
  </si>
  <si>
    <t>11.Sundry creditors</t>
  </si>
  <si>
    <t>ACCRUALS AND DEFERRED INCOME</t>
  </si>
  <si>
    <t>1. Deferred income</t>
  </si>
  <si>
    <t xml:space="preserve">6. Amounts owed by other </t>
  </si>
  <si>
    <t>2. Accrued expenses</t>
  </si>
  <si>
    <t xml:space="preserve">    undertakings with which the</t>
  </si>
  <si>
    <t xml:space="preserve">    Company is linked by virtue of</t>
  </si>
  <si>
    <t xml:space="preserve">    interests</t>
  </si>
  <si>
    <t>1. Beneficiaries of asset items</t>
  </si>
  <si>
    <t>2. Guarantees and real securities</t>
  </si>
  <si>
    <t>10.Doubtful-contested trade</t>
  </si>
  <si>
    <t xml:space="preserve">     and other debtors</t>
  </si>
  <si>
    <t>4. Other memo.accounts</t>
  </si>
  <si>
    <t>11.Sundry debtors</t>
  </si>
  <si>
    <t>12.Advances to account for</t>
  </si>
  <si>
    <t>1. Shares</t>
  </si>
  <si>
    <t>3. Current and time deposits</t>
  </si>
  <si>
    <t>Total Current Assets (DI+DII+DIII+DIV)</t>
  </si>
  <si>
    <t>E.</t>
  </si>
  <si>
    <t>PREPAYMENTS AND ACCRUED INCOME</t>
  </si>
  <si>
    <t>2. Accrued income</t>
  </si>
  <si>
    <t>1. Third party asset items</t>
  </si>
  <si>
    <t>APPROPRIATION ACCOUNT</t>
  </si>
  <si>
    <t>Operating Results</t>
  </si>
  <si>
    <t>Net turnover (sales)</t>
  </si>
  <si>
    <t>Gross operating results (profit)</t>
  </si>
  <si>
    <t>Total</t>
  </si>
  <si>
    <t xml:space="preserve">           2.Research and development costs</t>
  </si>
  <si>
    <t xml:space="preserve">           3. Distribution costs</t>
  </si>
  <si>
    <t>Sub-total (profit)</t>
  </si>
  <si>
    <t xml:space="preserve">           3. Gains from sale of participating</t>
  </si>
  <si>
    <t xml:space="preserve">           4.Credit interest and similar income</t>
  </si>
  <si>
    <t xml:space="preserve">            3.Debit interest and similar charges</t>
  </si>
  <si>
    <t>Total operating results (profit)</t>
  </si>
  <si>
    <t xml:space="preserve">          1. Extraordinary and non-</t>
  </si>
  <si>
    <t xml:space="preserve">              operating income</t>
  </si>
  <si>
    <t xml:space="preserve">          2. Extraordinary gain</t>
  </si>
  <si>
    <t xml:space="preserve">          3. Prior years' income</t>
  </si>
  <si>
    <t xml:space="preserve">          4. Income from prior years'</t>
  </si>
  <si>
    <t xml:space="preserve">              provisions</t>
  </si>
  <si>
    <t xml:space="preserve">         1. Extraordinary and non-</t>
  </si>
  <si>
    <t xml:space="preserve">             operating expenses</t>
  </si>
  <si>
    <t xml:space="preserve">         2. Extraordinary losses</t>
  </si>
  <si>
    <t xml:space="preserve">         3. Prior years' expenses</t>
  </si>
  <si>
    <t>Operating and extraordinary results (profit)</t>
  </si>
  <si>
    <t xml:space="preserve">          of fixed assets</t>
  </si>
  <si>
    <t>NET RESULTS (PROFIT) FOR THE YEAR BEFORE TAXES</t>
  </si>
  <si>
    <t>7. Other long-term receivables</t>
  </si>
  <si>
    <t>Inventories</t>
  </si>
  <si>
    <t>Receivables</t>
  </si>
  <si>
    <t>3b. Cheques overdue</t>
  </si>
  <si>
    <t>1. Prepaid expenses</t>
  </si>
  <si>
    <t xml:space="preserve">Net </t>
  </si>
  <si>
    <t>Book value</t>
  </si>
  <si>
    <t>Depreciation</t>
  </si>
  <si>
    <t>Cash and cash equivalents</t>
  </si>
  <si>
    <t>1. Cash on hand</t>
  </si>
  <si>
    <t>Marketable securities</t>
  </si>
  <si>
    <t>DEBIT MEMO. ACCOUNTS</t>
  </si>
  <si>
    <t>YEAR ENDED</t>
  </si>
  <si>
    <t>SHAREHOLDERS' EQUITY</t>
  </si>
  <si>
    <t>Total Liabilities (CI + CII)</t>
  </si>
  <si>
    <t>GRAND TOTAL SHAREHOLDERS' EQUITY</t>
  </si>
  <si>
    <t>&amp; LIABILITIES (A+B+C+D)</t>
  </si>
  <si>
    <t>CREDIT MEMO. ACCOUNTS</t>
  </si>
  <si>
    <t>INCOME STATEMENT</t>
  </si>
  <si>
    <t xml:space="preserve">   tangible assets in course of construction</t>
  </si>
  <si>
    <t>Total Shareholders' Equity</t>
  </si>
  <si>
    <t>(Amounts in EURO)</t>
  </si>
  <si>
    <t>"SPACE HELLAS S.A."</t>
  </si>
  <si>
    <t>19th Year</t>
  </si>
  <si>
    <t>YEAR ENDED 2004</t>
  </si>
  <si>
    <t>YEAR ENDED 2003</t>
  </si>
  <si>
    <t>3a.Cheques receivable (postdated)</t>
  </si>
  <si>
    <t>GRAND TOTAL-ASSETS (B+C+D+E)</t>
  </si>
  <si>
    <t>(26.326.120 shares of € 0,32 each)</t>
  </si>
  <si>
    <t xml:space="preserve">             participations &amp; securities for offsetting</t>
  </si>
  <si>
    <t>(AI+AII+AIII+AIV+AV)</t>
  </si>
  <si>
    <t>2a. Cheques payable (postdated)</t>
  </si>
  <si>
    <t>10. Dividends payable</t>
  </si>
  <si>
    <t>NOTES:</t>
  </si>
  <si>
    <t xml:space="preserve">      72.60 Other activities similar to informatics</t>
  </si>
  <si>
    <t>€</t>
  </si>
  <si>
    <t xml:space="preserve">      64.20 Maintenance of Telecommunication networks</t>
  </si>
  <si>
    <t xml:space="preserve">      TOTAL</t>
  </si>
  <si>
    <t xml:space="preserve">           2. Income from securities</t>
  </si>
  <si>
    <t xml:space="preserve">              interests and securities</t>
  </si>
  <si>
    <t xml:space="preserve">            1.Provisions for value decline of participations </t>
  </si>
  <si>
    <t xml:space="preserve">               and securities</t>
  </si>
  <si>
    <t xml:space="preserve">            2. Expenses and losses from </t>
  </si>
  <si>
    <t xml:space="preserve">                participating interests and securities</t>
  </si>
  <si>
    <t>Net results (profit/loss) for the year</t>
  </si>
  <si>
    <t xml:space="preserve">         carried to offsetting table</t>
  </si>
  <si>
    <t xml:space="preserve">         Income from unused provisions of prior years</t>
  </si>
  <si>
    <t xml:space="preserve">         for measurement of participations</t>
  </si>
  <si>
    <t xml:space="preserve">         Losses on sale of participations &amp; securities</t>
  </si>
  <si>
    <t xml:space="preserve">         Provisions for value decline of participations</t>
  </si>
  <si>
    <t xml:space="preserve">         and securities</t>
  </si>
  <si>
    <t xml:space="preserve">         Losses carried forward</t>
  </si>
  <si>
    <t xml:space="preserve">        Gain on sale of participations &amp; securities</t>
  </si>
  <si>
    <t xml:space="preserve">          Provisions for value decline of participations</t>
  </si>
  <si>
    <t xml:space="preserve">          and securities</t>
  </si>
  <si>
    <t xml:space="preserve">          Uncovered losses brought to sub - account</t>
  </si>
  <si>
    <t xml:space="preserve">          41.02 for future offsetting</t>
  </si>
  <si>
    <t xml:space="preserve">        Losses carried forward</t>
  </si>
  <si>
    <t xml:space="preserve">        Difference from revaluation of other assets</t>
  </si>
  <si>
    <t>THE CHAIRMAN OF THE BOARD OF DIRECTORS</t>
  </si>
  <si>
    <t>DIMITRIOS MANOLOPOULOS</t>
  </si>
  <si>
    <t>ID. No. I 019747</t>
  </si>
  <si>
    <t>THE MANAGING DIRECTOR</t>
  </si>
  <si>
    <t>PARASKEVAS DROSINOS</t>
  </si>
  <si>
    <t>ID. No. Π 585303</t>
  </si>
  <si>
    <t>THE GENERAL DIRECTOR</t>
  </si>
  <si>
    <t>GEORGIOS LAGOYIANNIS</t>
  </si>
  <si>
    <t>ID. No. Π 325868</t>
  </si>
  <si>
    <t>THE FINANCE DEPT. DIRECTOR</t>
  </si>
  <si>
    <t>ELENI ZERVOU</t>
  </si>
  <si>
    <t>THE HEAD OF ACCOUNTS DEPT.</t>
  </si>
  <si>
    <t>ANASTASIA PAPARIZOU</t>
  </si>
  <si>
    <t>ID. No. Λ 680293</t>
  </si>
  <si>
    <t>H.E.C. License 0004438/A' Class</t>
  </si>
  <si>
    <t>AUDITOR’S REPORT</t>
  </si>
  <si>
    <t>To the Shareholders of “SPACE HELLAS S.A.”</t>
  </si>
  <si>
    <t>Athens, 25 February, 2005</t>
  </si>
  <si>
    <t>The Certified Public Accountant  Auditor</t>
  </si>
  <si>
    <t>DIMOS N. PITELIS</t>
  </si>
  <si>
    <t>SOEL Reg. No. 14481</t>
  </si>
  <si>
    <t>SOL S.A. – Certified Auditors Accountants</t>
  </si>
  <si>
    <t>Public Companies (S.A.) Reg. No. 13966/06/B/86/95</t>
  </si>
  <si>
    <t>5. Payments on account for purchasing goods</t>
  </si>
  <si>
    <t>AS AT 31 DECEMBER 2004 (JANUARY 1 - DECEMBER 31, 2004)</t>
  </si>
  <si>
    <t>2. Reserves from revaluation</t>
  </si>
  <si>
    <t>At 31 December 2004 (January 1 - December 31, 2004)</t>
  </si>
  <si>
    <t>Athens, 14 February 2005</t>
  </si>
  <si>
    <t>ID. No. N 042605</t>
  </si>
  <si>
    <t>H.E.C. License 0000584/A' Class</t>
  </si>
  <si>
    <t xml:space="preserve">         offsetting table)</t>
  </si>
  <si>
    <r>
      <t xml:space="preserve">    </t>
    </r>
    <r>
      <rPr>
        <u val="single"/>
        <sz val="10"/>
        <rFont val="Tahoma"/>
        <family val="2"/>
      </rPr>
      <t>Less:</t>
    </r>
    <r>
      <rPr>
        <sz val="10"/>
        <rFont val="Tahoma"/>
        <family val="2"/>
      </rPr>
      <t xml:space="preserve"> Loss on sale or value decline of</t>
    </r>
  </si>
  <si>
    <r>
      <t xml:space="preserve">     </t>
    </r>
    <r>
      <rPr>
        <u val="single"/>
        <sz val="10"/>
        <rFont val="Tahoma"/>
        <family val="2"/>
      </rPr>
      <t>Less:</t>
    </r>
    <r>
      <rPr>
        <sz val="10"/>
        <rFont val="Tahoma"/>
        <family val="2"/>
      </rPr>
      <t xml:space="preserve"> Provisions for value decline</t>
    </r>
  </si>
  <si>
    <r>
      <t xml:space="preserve">    </t>
    </r>
    <r>
      <rPr>
        <u val="single"/>
        <sz val="10"/>
        <rFont val="Tahoma"/>
        <family val="2"/>
      </rPr>
      <t>Less:</t>
    </r>
    <r>
      <rPr>
        <sz val="10"/>
        <rFont val="Tahoma"/>
        <family val="2"/>
      </rPr>
      <t xml:space="preserve"> Provisions</t>
    </r>
  </si>
  <si>
    <r>
      <t xml:space="preserve">     </t>
    </r>
    <r>
      <rPr>
        <b/>
        <u val="single"/>
        <sz val="10"/>
        <rFont val="Tahoma"/>
        <family val="2"/>
      </rPr>
      <t>Less</t>
    </r>
    <r>
      <rPr>
        <sz val="10"/>
        <rFont val="Tahoma"/>
        <family val="2"/>
      </rPr>
      <t>: Provisions</t>
    </r>
  </si>
  <si>
    <r>
      <t>1.</t>
    </r>
    <r>
      <rPr>
        <sz val="10"/>
        <rFont val="Tahoma"/>
        <family val="2"/>
      </rPr>
      <t xml:space="preserve"> The shares of the company were listed on the ATHEX on 29-9-2000.</t>
    </r>
  </si>
  <si>
    <r>
      <t>2.</t>
    </r>
    <r>
      <rPr>
        <sz val="10"/>
        <rFont val="Tahoma"/>
        <family val="2"/>
      </rPr>
      <t xml:space="preserve"> There are no real liens on the assets of the company.</t>
    </r>
  </si>
  <si>
    <r>
      <t>3.</t>
    </r>
    <r>
      <rPr>
        <sz val="10"/>
        <rFont val="Tahoma"/>
        <family val="2"/>
      </rPr>
      <t xml:space="preserve"> The last value adjustment of assets according to L. 2065/92 was done at 31-12-2004.</t>
    </r>
  </si>
  <si>
    <r>
      <t xml:space="preserve">4. </t>
    </r>
    <r>
      <rPr>
        <sz val="10"/>
        <rFont val="Tahoma"/>
        <family val="2"/>
      </rPr>
      <t>Pursuant to the provisions of P.D. 299/2003 were used the lower depreciation rates.</t>
    </r>
  </si>
  <si>
    <r>
      <t>5.</t>
    </r>
    <r>
      <rPr>
        <sz val="10"/>
        <rFont val="Tahoma"/>
        <family val="2"/>
      </rPr>
      <t xml:space="preserve"> Upon the minutes 792 of 17-12-2004 of the B. of D. meeting was decided the merger by absorption of our subsidiary "SPACE NET S.A." according to the provisions of L. 2190/20 and of L. 2166/93 by Transformation Balance Sheet at 31/12/.2004.</t>
    </r>
  </si>
  <si>
    <r>
      <t>6.</t>
    </r>
    <r>
      <rPr>
        <sz val="10"/>
        <rFont val="Tahoma"/>
        <family val="2"/>
      </rPr>
      <t xml:space="preserve"> The basic accounting principles applied are the same as those followed in prior year.</t>
    </r>
  </si>
  <si>
    <r>
      <t>7.</t>
    </r>
    <r>
      <rPr>
        <sz val="10"/>
        <rFont val="Tahoma"/>
        <family val="2"/>
      </rPr>
      <t xml:space="preserve"> The personnel employed at 31-12-2004 amounts to 147 persons.</t>
    </r>
  </si>
  <si>
    <r>
      <t>8.</t>
    </r>
    <r>
      <rPr>
        <sz val="10"/>
        <rFont val="Tahoma"/>
        <family val="2"/>
      </rPr>
      <t xml:space="preserve"> Except for the third party disputed at law claims agains the company of € 753.705,00, which are deemed unfounded, there are no other cases under dispute or judgements that might have a material effect on the financial position of the company.</t>
    </r>
  </si>
  <si>
    <r>
      <t>9.</t>
    </r>
    <r>
      <rPr>
        <sz val="10"/>
        <rFont val="Tahoma"/>
        <family val="2"/>
      </rPr>
      <t xml:space="preserve"> The company has undergone an audit from Tax Authorities up to the fiscal year 2002.</t>
    </r>
  </si>
  <si>
    <r>
      <t>10.</t>
    </r>
    <r>
      <rPr>
        <sz val="10"/>
        <rFont val="Tahoma"/>
        <family val="2"/>
      </rPr>
      <t xml:space="preserve"> The turnover of economic activity at 31-12-2004 by STAKOD 91 is classified as:</t>
    </r>
  </si>
  <si>
    <r>
      <t>Less/Plus</t>
    </r>
    <r>
      <rPr>
        <b/>
        <sz val="10"/>
        <rFont val="Tahoma"/>
        <family val="2"/>
      </rPr>
      <t>:</t>
    </r>
  </si>
  <si>
    <r>
      <t>Less:</t>
    </r>
    <r>
      <rPr>
        <sz val="10"/>
        <rFont val="Tahoma"/>
        <family val="2"/>
      </rPr>
      <t xml:space="preserve"> Cost of sales</t>
    </r>
  </si>
  <si>
    <r>
      <t>Plus</t>
    </r>
    <r>
      <rPr>
        <sz val="10"/>
        <rFont val="Tahoma"/>
        <family val="2"/>
      </rPr>
      <t>: Other operating income</t>
    </r>
  </si>
  <si>
    <r>
      <t>Plus</t>
    </r>
    <r>
      <rPr>
        <b/>
        <sz val="10"/>
        <rFont val="Tahoma"/>
        <family val="2"/>
      </rPr>
      <t xml:space="preserve">: </t>
    </r>
    <r>
      <rPr>
        <sz val="10"/>
        <rFont val="Tahoma"/>
        <family val="2"/>
      </rPr>
      <t>Prior years' tax differences</t>
    </r>
  </si>
  <si>
    <r>
      <t>LESS:</t>
    </r>
    <r>
      <rPr>
        <sz val="10"/>
        <rFont val="Tahoma"/>
        <family val="2"/>
      </rPr>
      <t xml:space="preserve"> 1.Administrative expenses</t>
    </r>
  </si>
  <si>
    <r>
      <t>Plus</t>
    </r>
    <r>
      <rPr>
        <b/>
        <sz val="10"/>
        <rFont val="Tahoma"/>
        <family val="2"/>
      </rPr>
      <t>:</t>
    </r>
    <r>
      <rPr>
        <sz val="10"/>
        <rFont val="Tahoma"/>
        <family val="2"/>
      </rPr>
      <t xml:space="preserve"> Gain on sale of participations &amp; securities</t>
    </r>
  </si>
  <si>
    <r>
      <t>Less</t>
    </r>
    <r>
      <rPr>
        <b/>
        <sz val="10"/>
        <rFont val="Tahoma"/>
        <family val="2"/>
      </rPr>
      <t>:</t>
    </r>
    <r>
      <rPr>
        <sz val="10"/>
        <rFont val="Tahoma"/>
        <family val="2"/>
      </rPr>
      <t xml:space="preserve"> (For carrying the following amounts to the </t>
    </r>
  </si>
  <si>
    <r>
      <t>PLUS:</t>
    </r>
    <r>
      <rPr>
        <sz val="10"/>
        <rFont val="Tahoma"/>
        <family val="2"/>
      </rPr>
      <t xml:space="preserve"> 1. Income from participating interests</t>
    </r>
  </si>
  <si>
    <r>
      <t xml:space="preserve">            </t>
    </r>
    <r>
      <rPr>
        <b/>
        <u val="single"/>
        <sz val="10"/>
        <rFont val="Tahoma"/>
        <family val="2"/>
      </rPr>
      <t>Less:</t>
    </r>
  </si>
  <si>
    <r>
      <t xml:space="preserve">        </t>
    </r>
    <r>
      <rPr>
        <b/>
        <u val="single"/>
        <sz val="10"/>
        <rFont val="Tahoma"/>
        <family val="2"/>
      </rPr>
      <t>OFFSETTING TABLE</t>
    </r>
  </si>
  <si>
    <r>
      <t>Less</t>
    </r>
    <r>
      <rPr>
        <b/>
        <sz val="10"/>
        <rFont val="Tahoma"/>
        <family val="2"/>
      </rPr>
      <t>:</t>
    </r>
    <r>
      <rPr>
        <sz val="10"/>
        <rFont val="Tahoma"/>
        <family val="2"/>
      </rPr>
      <t xml:space="preserve"> Losses on sale of participations and securities</t>
    </r>
  </si>
  <si>
    <r>
      <t>PLUS</t>
    </r>
    <r>
      <rPr>
        <b/>
        <sz val="10"/>
        <rFont val="Tahoma"/>
        <family val="2"/>
      </rPr>
      <t>:</t>
    </r>
    <r>
      <rPr>
        <b/>
        <u val="single"/>
        <sz val="10"/>
        <rFont val="Tahoma"/>
        <family val="2"/>
      </rPr>
      <t>Extraordinary results</t>
    </r>
  </si>
  <si>
    <r>
      <t>Plus</t>
    </r>
    <r>
      <rPr>
        <b/>
        <sz val="10"/>
        <rFont val="Tahoma"/>
        <family val="2"/>
      </rPr>
      <t xml:space="preserve">: </t>
    </r>
    <r>
      <rPr>
        <sz val="10"/>
        <rFont val="Tahoma"/>
        <family val="2"/>
      </rPr>
      <t>Losses carried forward</t>
    </r>
  </si>
  <si>
    <r>
      <t xml:space="preserve">         </t>
    </r>
    <r>
      <rPr>
        <b/>
        <u val="single"/>
        <sz val="10"/>
        <rFont val="Tahoma"/>
        <family val="2"/>
      </rPr>
      <t>Less</t>
    </r>
    <r>
      <rPr>
        <b/>
        <sz val="10"/>
        <rFont val="Tahoma"/>
        <family val="2"/>
      </rPr>
      <t>:</t>
    </r>
  </si>
  <si>
    <r>
      <t>LESS</t>
    </r>
    <r>
      <rPr>
        <sz val="10"/>
        <rFont val="Tahoma"/>
        <family val="2"/>
      </rPr>
      <t>: Total depreciation</t>
    </r>
  </si>
  <si>
    <r>
      <t xml:space="preserve">         </t>
    </r>
    <r>
      <rPr>
        <b/>
        <u val="single"/>
        <sz val="10"/>
        <rFont val="Tahoma"/>
        <family val="2"/>
      </rPr>
      <t xml:space="preserve"> Less: </t>
    </r>
    <r>
      <rPr>
        <sz val="10"/>
        <rFont val="Tahoma"/>
        <family val="2"/>
      </rPr>
      <t>Charged to the operating cost</t>
    </r>
  </si>
</sst>
</file>

<file path=xl/styles.xml><?xml version="1.0" encoding="utf-8"?>
<styleSheet xmlns="http://schemas.openxmlformats.org/spreadsheetml/2006/main">
  <numFmts count="13">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0000"/>
    <numFmt numFmtId="165" formatCode="#,##0.0"/>
    <numFmt numFmtId="166" formatCode="&quot;Ναι&quot;;&quot;Ναι&quot;;&quot;'Οχι&quot;"/>
    <numFmt numFmtId="167" formatCode="&quot;Αληθές&quot;;&quot;Αληθές&quot;;&quot;Ψευδές&quot;"/>
    <numFmt numFmtId="168" formatCode="&quot;Ενεργοποίηση&quot;;&quot;Ενεργοποίηση&quot;;&quot;Απενεργοποίηση&quot;"/>
  </numFmts>
  <fonts count="16">
    <font>
      <sz val="11"/>
      <name val="Arial Greek"/>
      <family val="0"/>
    </font>
    <font>
      <b/>
      <sz val="11"/>
      <name val="Arial Greek"/>
      <family val="0"/>
    </font>
    <font>
      <i/>
      <sz val="11"/>
      <name val="Arial Greek"/>
      <family val="0"/>
    </font>
    <font>
      <b/>
      <i/>
      <sz val="11"/>
      <name val="Arial Greek"/>
      <family val="0"/>
    </font>
    <font>
      <sz val="10"/>
      <name val="Arial Greek"/>
      <family val="2"/>
    </font>
    <font>
      <sz val="11"/>
      <name val="Arial"/>
      <family val="2"/>
    </font>
    <font>
      <sz val="10"/>
      <name val="Arial"/>
      <family val="2"/>
    </font>
    <font>
      <b/>
      <sz val="16"/>
      <name val="Tahoma"/>
      <family val="2"/>
    </font>
    <font>
      <sz val="11"/>
      <name val="Tahoma"/>
      <family val="2"/>
    </font>
    <font>
      <b/>
      <sz val="11"/>
      <name val="Tahoma"/>
      <family val="2"/>
    </font>
    <font>
      <b/>
      <sz val="12"/>
      <name val="Tahoma"/>
      <family val="2"/>
    </font>
    <font>
      <b/>
      <u val="single"/>
      <sz val="10"/>
      <name val="Tahoma"/>
      <family val="2"/>
    </font>
    <font>
      <sz val="10"/>
      <name val="Tahoma"/>
      <family val="2"/>
    </font>
    <font>
      <u val="single"/>
      <sz val="10"/>
      <name val="Tahoma"/>
      <family val="2"/>
    </font>
    <font>
      <b/>
      <sz val="10"/>
      <name val="Tahoma"/>
      <family val="2"/>
    </font>
    <font>
      <b/>
      <u val="single"/>
      <sz val="11"/>
      <name val="Tahoma"/>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double"/>
      <bottom style="double"/>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double"/>
    </border>
    <border>
      <left>
        <color indexed="63"/>
      </left>
      <right style="thin"/>
      <top style="thin"/>
      <bottom style="double"/>
    </border>
    <border>
      <left>
        <color indexed="63"/>
      </left>
      <right style="thin"/>
      <top style="double"/>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7" fillId="0" borderId="0" xfId="0" applyFont="1" applyBorder="1" applyAlignment="1">
      <alignment horizontal="centerContinuous"/>
    </xf>
    <xf numFmtId="0" fontId="8" fillId="0" borderId="0" xfId="0" applyFont="1" applyBorder="1" applyAlignment="1">
      <alignment horizontal="centerContinuous"/>
    </xf>
    <xf numFmtId="0" fontId="8" fillId="0" borderId="0" xfId="0" applyFont="1" applyBorder="1" applyAlignment="1">
      <alignment/>
    </xf>
    <xf numFmtId="0" fontId="9" fillId="0" borderId="0" xfId="0" applyFont="1" applyBorder="1" applyAlignment="1">
      <alignment horizontal="centerContinuous"/>
    </xf>
    <xf numFmtId="0" fontId="10" fillId="0" borderId="0" xfId="0" applyFont="1" applyBorder="1" applyAlignment="1">
      <alignment horizontal="centerContinuous"/>
    </xf>
    <xf numFmtId="0" fontId="11" fillId="0" borderId="0" xfId="0" applyFont="1" applyBorder="1" applyAlignment="1">
      <alignment/>
    </xf>
    <xf numFmtId="0" fontId="12" fillId="0" borderId="0" xfId="0" applyFont="1" applyBorder="1" applyAlignment="1">
      <alignment/>
    </xf>
    <xf numFmtId="0" fontId="11" fillId="0" borderId="0" xfId="0" applyFont="1" applyBorder="1" applyAlignment="1">
      <alignment horizontal="center"/>
    </xf>
    <xf numFmtId="0" fontId="13" fillId="0" borderId="0" xfId="0" applyFont="1" applyBorder="1" applyAlignment="1">
      <alignment/>
    </xf>
    <xf numFmtId="0" fontId="11" fillId="0" borderId="0" xfId="0" applyFont="1" applyBorder="1" applyAlignment="1">
      <alignment horizontal="centerContinuous"/>
    </xf>
    <xf numFmtId="0" fontId="12" fillId="0" borderId="0" xfId="0" applyFont="1" applyBorder="1" applyAlignment="1">
      <alignment horizontal="centerContinuous"/>
    </xf>
    <xf numFmtId="0" fontId="14" fillId="0" borderId="0" xfId="0" applyFont="1" applyBorder="1" applyAlignment="1">
      <alignment horizontal="center"/>
    </xf>
    <xf numFmtId="0" fontId="14" fillId="0" borderId="1" xfId="0" applyFont="1" applyBorder="1" applyAlignment="1">
      <alignment horizontal="center"/>
    </xf>
    <xf numFmtId="0" fontId="14" fillId="0" borderId="0" xfId="0" applyFont="1" applyBorder="1" applyAlignment="1">
      <alignment/>
    </xf>
    <xf numFmtId="4" fontId="12" fillId="0" borderId="0" xfId="0" applyNumberFormat="1" applyFont="1" applyBorder="1" applyAlignment="1">
      <alignment/>
    </xf>
    <xf numFmtId="4" fontId="12" fillId="0" borderId="0" xfId="0" applyNumberFormat="1" applyFont="1" applyBorder="1" applyAlignment="1">
      <alignment/>
    </xf>
    <xf numFmtId="3" fontId="12" fillId="0" borderId="0" xfId="0" applyNumberFormat="1" applyFont="1" applyBorder="1" applyAlignment="1">
      <alignment/>
    </xf>
    <xf numFmtId="4" fontId="12" fillId="0" borderId="2" xfId="0" applyNumberFormat="1" applyFont="1" applyBorder="1" applyAlignment="1">
      <alignment/>
    </xf>
    <xf numFmtId="4" fontId="12" fillId="0" borderId="3" xfId="0" applyNumberFormat="1" applyFont="1" applyBorder="1" applyAlignment="1">
      <alignment/>
    </xf>
    <xf numFmtId="0" fontId="14" fillId="0" borderId="0" xfId="0" applyFont="1" applyBorder="1" applyAlignment="1">
      <alignment/>
    </xf>
    <xf numFmtId="0" fontId="12" fillId="0" borderId="0" xfId="0" applyFont="1" applyBorder="1" applyAlignment="1">
      <alignment/>
    </xf>
    <xf numFmtId="4" fontId="12" fillId="0" borderId="2" xfId="0" applyNumberFormat="1" applyFont="1" applyBorder="1" applyAlignment="1">
      <alignment/>
    </xf>
    <xf numFmtId="4" fontId="11" fillId="0" borderId="0" xfId="0" applyNumberFormat="1" applyFont="1" applyBorder="1" applyAlignment="1">
      <alignment/>
    </xf>
    <xf numFmtId="4" fontId="12" fillId="0" borderId="4" xfId="0" applyNumberFormat="1" applyFont="1" applyBorder="1" applyAlignment="1">
      <alignment/>
    </xf>
    <xf numFmtId="4" fontId="12" fillId="0" borderId="3" xfId="0" applyNumberFormat="1" applyFont="1" applyBorder="1" applyAlignment="1">
      <alignment/>
    </xf>
    <xf numFmtId="4" fontId="12" fillId="0" borderId="4" xfId="0" applyNumberFormat="1" applyFont="1" applyBorder="1" applyAlignment="1">
      <alignment/>
    </xf>
    <xf numFmtId="4" fontId="8" fillId="0" borderId="0" xfId="0" applyNumberFormat="1" applyFont="1" applyBorder="1" applyAlignment="1">
      <alignment/>
    </xf>
    <xf numFmtId="4" fontId="12" fillId="0" borderId="5" xfId="0" applyNumberFormat="1" applyFont="1" applyBorder="1" applyAlignment="1">
      <alignment/>
    </xf>
    <xf numFmtId="4" fontId="12" fillId="0" borderId="5" xfId="0" applyNumberFormat="1" applyFont="1" applyBorder="1" applyAlignment="1">
      <alignment/>
    </xf>
    <xf numFmtId="3" fontId="12" fillId="0" borderId="0" xfId="0" applyNumberFormat="1" applyFont="1" applyBorder="1" applyAlignment="1">
      <alignment/>
    </xf>
    <xf numFmtId="3" fontId="8" fillId="0" borderId="0" xfId="0" applyNumberFormat="1" applyFont="1" applyBorder="1" applyAlignment="1">
      <alignment/>
    </xf>
    <xf numFmtId="3" fontId="14" fillId="0" borderId="0" xfId="0" applyNumberFormat="1" applyFont="1" applyBorder="1" applyAlignment="1">
      <alignment/>
    </xf>
    <xf numFmtId="4" fontId="14" fillId="0" borderId="0" xfId="0" applyNumberFormat="1" applyFont="1" applyBorder="1" applyAlignment="1">
      <alignment/>
    </xf>
    <xf numFmtId="3" fontId="12" fillId="0" borderId="0" xfId="0" applyNumberFormat="1" applyFont="1" applyBorder="1" applyAlignment="1">
      <alignment horizontal="center"/>
    </xf>
    <xf numFmtId="4" fontId="14" fillId="0" borderId="0" xfId="0" applyNumberFormat="1" applyFont="1" applyBorder="1" applyAlignment="1">
      <alignment horizontal="center"/>
    </xf>
    <xf numFmtId="3" fontId="12" fillId="0" borderId="0" xfId="0" applyNumberFormat="1" applyFont="1" applyBorder="1" applyAlignment="1">
      <alignment horizontal="center"/>
    </xf>
    <xf numFmtId="0" fontId="14" fillId="0" borderId="0" xfId="0" applyFont="1" applyAlignment="1">
      <alignment horizontal="center"/>
    </xf>
    <xf numFmtId="0" fontId="12" fillId="0" borderId="6" xfId="0" applyFont="1" applyBorder="1" applyAlignment="1">
      <alignment horizontal="centerContinuous"/>
    </xf>
    <xf numFmtId="0" fontId="12" fillId="0" borderId="4" xfId="0" applyFont="1" applyBorder="1" applyAlignment="1">
      <alignment horizontal="centerContinuous"/>
    </xf>
    <xf numFmtId="0" fontId="8" fillId="0" borderId="7" xfId="0" applyFont="1" applyBorder="1" applyAlignment="1">
      <alignment/>
    </xf>
    <xf numFmtId="0" fontId="8" fillId="0" borderId="6" xfId="0" applyFont="1" applyBorder="1" applyAlignment="1">
      <alignment/>
    </xf>
    <xf numFmtId="0" fontId="8" fillId="0" borderId="8" xfId="0" applyFont="1" applyBorder="1" applyAlignment="1">
      <alignment/>
    </xf>
    <xf numFmtId="0" fontId="8" fillId="0" borderId="4" xfId="0" applyFont="1" applyBorder="1" applyAlignment="1">
      <alignment/>
    </xf>
    <xf numFmtId="0" fontId="8" fillId="0" borderId="9" xfId="0" applyFont="1" applyBorder="1" applyAlignment="1">
      <alignment/>
    </xf>
    <xf numFmtId="0" fontId="15" fillId="0" borderId="10" xfId="0" applyFont="1" applyBorder="1" applyAlignment="1">
      <alignment horizontal="centerContinuous"/>
    </xf>
    <xf numFmtId="0" fontId="15" fillId="0" borderId="6" xfId="0" applyFont="1" applyBorder="1" applyAlignment="1">
      <alignment horizontal="centerContinuous"/>
    </xf>
    <xf numFmtId="0" fontId="8" fillId="0" borderId="11" xfId="0" applyFont="1" applyBorder="1" applyAlignment="1">
      <alignment/>
    </xf>
    <xf numFmtId="0" fontId="8" fillId="0" borderId="10" xfId="0" applyFont="1" applyBorder="1" applyAlignment="1">
      <alignment/>
    </xf>
    <xf numFmtId="0" fontId="8" fillId="0" borderId="12" xfId="0" applyFont="1" applyBorder="1" applyAlignment="1">
      <alignment/>
    </xf>
    <xf numFmtId="0" fontId="12" fillId="0" borderId="12" xfId="0" applyFont="1" applyBorder="1" applyAlignment="1">
      <alignment/>
    </xf>
    <xf numFmtId="0" fontId="11" fillId="0" borderId="12" xfId="0" applyFont="1" applyBorder="1" applyAlignment="1">
      <alignment/>
    </xf>
    <xf numFmtId="3" fontId="12" fillId="0" borderId="12" xfId="0" applyNumberFormat="1" applyFont="1" applyBorder="1" applyAlignment="1">
      <alignment/>
    </xf>
    <xf numFmtId="3" fontId="11" fillId="0" borderId="12" xfId="0" applyNumberFormat="1" applyFont="1" applyBorder="1" applyAlignment="1">
      <alignment/>
    </xf>
    <xf numFmtId="3" fontId="14" fillId="0" borderId="12" xfId="0" applyNumberFormat="1" applyFont="1" applyBorder="1" applyAlignment="1">
      <alignment/>
    </xf>
    <xf numFmtId="0" fontId="14" fillId="0" borderId="12" xfId="0" applyFont="1" applyBorder="1" applyAlignment="1">
      <alignment/>
    </xf>
    <xf numFmtId="0" fontId="8" fillId="0" borderId="6" xfId="0" applyFont="1" applyBorder="1" applyAlignment="1">
      <alignment horizontal="centerContinuous"/>
    </xf>
    <xf numFmtId="0" fontId="11" fillId="0" borderId="6" xfId="0" applyFont="1" applyBorder="1" applyAlignment="1">
      <alignment/>
    </xf>
    <xf numFmtId="0" fontId="11" fillId="0" borderId="12" xfId="0" applyFont="1" applyBorder="1" applyAlignment="1">
      <alignment/>
    </xf>
    <xf numFmtId="0" fontId="11" fillId="0" borderId="7" xfId="0" applyFont="1" applyBorder="1" applyAlignment="1">
      <alignment horizontal="center"/>
    </xf>
    <xf numFmtId="4" fontId="12" fillId="0" borderId="13" xfId="0" applyNumberFormat="1" applyFont="1" applyBorder="1" applyAlignment="1">
      <alignment/>
    </xf>
    <xf numFmtId="4" fontId="12" fillId="0" borderId="7" xfId="0" applyNumberFormat="1" applyFont="1" applyBorder="1" applyAlignment="1">
      <alignment/>
    </xf>
    <xf numFmtId="0" fontId="14" fillId="0" borderId="12" xfId="0" applyFont="1" applyBorder="1" applyAlignment="1">
      <alignment/>
    </xf>
    <xf numFmtId="4" fontId="12" fillId="0" borderId="14" xfId="0" applyNumberFormat="1" applyFont="1" applyBorder="1" applyAlignment="1">
      <alignment/>
    </xf>
    <xf numFmtId="4" fontId="12" fillId="0" borderId="9" xfId="0" applyNumberFormat="1" applyFont="1" applyBorder="1" applyAlignment="1">
      <alignment/>
    </xf>
    <xf numFmtId="4" fontId="8" fillId="0" borderId="7" xfId="0" applyNumberFormat="1" applyFont="1" applyBorder="1" applyAlignment="1">
      <alignment/>
    </xf>
    <xf numFmtId="4" fontId="12" fillId="0" borderId="15" xfId="0" applyNumberFormat="1" applyFont="1" applyBorder="1" applyAlignment="1">
      <alignment/>
    </xf>
    <xf numFmtId="0" fontId="12" fillId="0" borderId="7" xfId="0" applyFont="1" applyBorder="1" applyAlignment="1">
      <alignment/>
    </xf>
    <xf numFmtId="0" fontId="12" fillId="0" borderId="11" xfId="0" applyFont="1" applyBorder="1" applyAlignment="1">
      <alignment/>
    </xf>
    <xf numFmtId="0" fontId="12" fillId="0" borderId="4" xfId="0" applyFont="1" applyBorder="1" applyAlignment="1">
      <alignment/>
    </xf>
    <xf numFmtId="0" fontId="12" fillId="0" borderId="9" xfId="0" applyFont="1" applyBorder="1" applyAlignment="1">
      <alignment/>
    </xf>
    <xf numFmtId="0" fontId="11" fillId="0" borderId="4" xfId="0" applyFont="1" applyBorder="1" applyAlignment="1">
      <alignment horizontal="centerContinuous"/>
    </xf>
    <xf numFmtId="0" fontId="11" fillId="0" borderId="6" xfId="0" applyFont="1" applyBorder="1" applyAlignment="1">
      <alignment horizontal="centerContinuous"/>
    </xf>
    <xf numFmtId="0" fontId="14" fillId="0" borderId="7" xfId="0" applyFont="1" applyBorder="1" applyAlignment="1">
      <alignment/>
    </xf>
    <xf numFmtId="3" fontId="12" fillId="0" borderId="7" xfId="0" applyNumberFormat="1" applyFont="1" applyBorder="1" applyAlignment="1">
      <alignment/>
    </xf>
    <xf numFmtId="3" fontId="12" fillId="0" borderId="12" xfId="0" applyNumberFormat="1" applyFont="1" applyBorder="1" applyAlignment="1">
      <alignment horizontal="center"/>
    </xf>
    <xf numFmtId="3" fontId="12" fillId="0" borderId="7" xfId="0" applyNumberFormat="1" applyFont="1" applyBorder="1" applyAlignment="1">
      <alignment horizontal="center"/>
    </xf>
    <xf numFmtId="3" fontId="12" fillId="0" borderId="7" xfId="0" applyNumberFormat="1"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14" fillId="0" borderId="12" xfId="0" applyFont="1" applyBorder="1" applyAlignment="1">
      <alignment horizontal="center"/>
    </xf>
    <xf numFmtId="0" fontId="14" fillId="0" borderId="0" xfId="0" applyFont="1" applyBorder="1" applyAlignment="1">
      <alignment horizontal="center"/>
    </xf>
    <xf numFmtId="0" fontId="14" fillId="0" borderId="7" xfId="0" applyFont="1" applyBorder="1" applyAlignment="1">
      <alignment horizontal="center"/>
    </xf>
    <xf numFmtId="0" fontId="14" fillId="0" borderId="12" xfId="0" applyFont="1" applyBorder="1" applyAlignment="1">
      <alignment horizontal="center"/>
    </xf>
    <xf numFmtId="0" fontId="14" fillId="0" borderId="7" xfId="0" applyFont="1" applyBorder="1" applyAlignment="1">
      <alignment horizontal="center"/>
    </xf>
    <xf numFmtId="0" fontId="14" fillId="0" borderId="11" xfId="0" applyFont="1" applyBorder="1" applyAlignment="1">
      <alignment horizontal="center"/>
    </xf>
    <xf numFmtId="0" fontId="14" fillId="0" borderId="4" xfId="0" applyFont="1" applyBorder="1" applyAlignment="1">
      <alignment horizontal="center"/>
    </xf>
    <xf numFmtId="0" fontId="14"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154</xdr:row>
      <xdr:rowOff>0</xdr:rowOff>
    </xdr:from>
    <xdr:to>
      <xdr:col>25</xdr:col>
      <xdr:colOff>1104900</xdr:colOff>
      <xdr:row>154</xdr:row>
      <xdr:rowOff>0</xdr:rowOff>
    </xdr:to>
    <xdr:sp>
      <xdr:nvSpPr>
        <xdr:cNvPr id="1" name="Text 1"/>
        <xdr:cNvSpPr txBox="1">
          <a:spLocks noChangeArrowheads="1"/>
        </xdr:cNvSpPr>
      </xdr:nvSpPr>
      <xdr:spPr>
        <a:xfrm>
          <a:off x="257175" y="28051125"/>
          <a:ext cx="222504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 </a:t>
          </a:r>
          <a:r>
            <a:rPr lang="en-US" cap="none" sz="1100" b="0" i="0" u="none" baseline="0">
              <a:latin typeface="Arial"/>
              <a:ea typeface="Arial"/>
              <a:cs typeface="Arial"/>
            </a:rPr>
            <a:t/>
          </a:r>
        </a:p>
      </xdr:txBody>
    </xdr:sp>
    <xdr:clientData/>
  </xdr:twoCellAnchor>
  <xdr:twoCellAnchor>
    <xdr:from>
      <xdr:col>0</xdr:col>
      <xdr:colOff>104775</xdr:colOff>
      <xdr:row>166</xdr:row>
      <xdr:rowOff>95250</xdr:rowOff>
    </xdr:from>
    <xdr:to>
      <xdr:col>25</xdr:col>
      <xdr:colOff>942975</xdr:colOff>
      <xdr:row>183</xdr:row>
      <xdr:rowOff>0</xdr:rowOff>
    </xdr:to>
    <xdr:sp>
      <xdr:nvSpPr>
        <xdr:cNvPr id="2" name="TextBox 3"/>
        <xdr:cNvSpPr txBox="1">
          <a:spLocks noChangeArrowheads="1"/>
        </xdr:cNvSpPr>
      </xdr:nvSpPr>
      <xdr:spPr>
        <a:xfrm>
          <a:off x="104775" y="30318075"/>
          <a:ext cx="22240875" cy="2981325"/>
        </a:xfrm>
        <a:prstGeom prst="rect">
          <a:avLst/>
        </a:prstGeom>
        <a:solidFill>
          <a:srgbClr val="FFFFFF"/>
        </a:solidFill>
        <a:ln w="9525" cmpd="sng">
          <a:noFill/>
        </a:ln>
      </xdr:spPr>
      <xdr:txBody>
        <a:bodyPr vertOverflow="clip" wrap="square"/>
        <a:p>
          <a:pPr algn="just">
            <a:defRPr/>
          </a:pPr>
          <a:r>
            <a:rPr lang="en-US" cap="none" sz="1000" b="0" i="0" u="none" baseline="0">
              <a:latin typeface="Arial Greek"/>
              <a:ea typeface="Arial Greek"/>
              <a:cs typeface="Arial Greek"/>
            </a:rPr>
            <a:t>We have audited the above Financial Statements as well as the related Notes to the Financial Statements and the Cash Flow Statement of “SPACE HELLAS S.A.” for the year ended 31December 2004. We conducted our audit, within the scope of which we obtained also a full accounting report of the Company’s Branch operations, in accordance with the provisions of art. 37 of the Companies’ Act of Greece (codified Law 2190/1920) and the auditing procedures we considered appropriate based on the auditing standards followed by the Institute of Certified Auditors Accountants in Greece, which comply with the basic principles of the International Standards on Auditing. We have examined the accounting books and records kept by the Company and we obtained all the information and explanations we needed for the purpose of our audit. The Company has applied properly the Greek General Chart of Accounts. No change in the inventory valuation method was made compared with the previous year and the production cost arising from the accounting books was determined according to the accepted cost accounting principles. We have verified that the Board of Directors’ Report to the Annual General Meeting of Shareholders is consistent with the related Financial Statements. The Notes to the Financial Statements include the information required by par. 1, art. 43a c.L. 2190/1920 (Companies’ Act of Greece), while the Cash Flow Statement has been compiled based on the financial statements and the books and records maintained by the company. As a result of our audit arose the following matters: 1) Based on the provisions of L. 2065/1992, in the year 2004, was adjusted the acquisition cost of land and buildings and of their accumulated depreciation, owing to which the acquisition cost of land increased by € 106.671,14, of buildings by € 255.856,35 and their accumulated depreciation by € 147.644,85 and arose a revaluation difference of € 214.882,64 by which were offset equal in amount losses of prior years. The depreciation of the buildings for the year 2004 was computed on their adjusted value and it is higher than that would have arisen had the value adjustment not been made by € 7.530,84. 2) In the Balance Sheet items “Participating interests in affiliated undertakings” and “Participating interests in other undertakings” are included a) value of participation in four limited companies (S.A.) the shares of which are not listed on the ATHEX and the financial statements of three of these are audited by Certified Auditors Accountants. b) value of participation in a foreign limited liability company (LTD), the financial statements of which are not audited by Certified Auditors Accountants, c) value of participation in a limited liability  company (LTD), the financial statements of which are audited by Certified Auditors Accountants. All the above participations were measured according to the provisions of c.L. 2190/1920, at the lower price between acquisition cost and market value as this arises from the respective balance sheets at 31.12.2004. From this measurement and owing to the provisions for value decline that were performed in the previous year were benefited the results for the year with an amount of € 108.087,80 and d) the acquisition cost of a participation in a Joint - Venture of € 25.000,00 the financial statements of which are not audited by Certified Auditors Accountants nor published. The income from this participation, € 6.971,86 is included in the income statement under the item “Income from participations”. 3) In the Balance Sheet items “Trade debtors”, “Cheques receivable” and “Doubtful - contested trade and other debtors” are included also receivables of approximately € 2.500 thousand, the collection of which is in arrears. The company did not perform, as it should, a provision chargeable to the results of prior years by € 2.100 thousand and to the results of the current year by € 400 thousand for bearing losses that might incur from uncollected receivables. 4) The company, based on opinion No. 205/1988 of the Administration Legal Advisors Plenary Session, does not set up a provision for staff retirement benefits. Had the company provided such a reserve, according to the provisions of article 42e par. 14 of c.L. 2190/1920, this would have amounted to approximately € 780 thousand and it should be charged by approximately € 96 thousand to the results for the year and by its balance to the results of prior years. 5) The company has not undergone an audit from Tax Authorities for the years 2003 - 2004 and therefore its tax liabilities for the un-audited years are not yet definitive. In our opinion, the above Financial Statements, which are in agreement with the books and records of the Company, together with the Notes to the Financial Statements and the Cash Flow Statement, after taking into consideration the above notes as well as the company’s notes under the Balance Sheet, give a true and fair view of the Company’s assets, liabilities and financial position as at 31 December 2004 and of the results of its operations for the year ended on that date and the cash flows of the company’s operations during the year, in conformity with legal requirements and generally accepted accounting principles applied on a basis consistent with that of the preceding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93"/>
  <sheetViews>
    <sheetView showGridLines="0" tabSelected="1" view="pageBreakPreview" zoomScale="60" workbookViewId="0" topLeftCell="A103">
      <selection activeCell="C125" sqref="C125"/>
    </sheetView>
  </sheetViews>
  <sheetFormatPr defaultColWidth="8.796875" defaultRowHeight="14.25"/>
  <cols>
    <col min="1" max="2" width="2.59765625" style="3" customWidth="1"/>
    <col min="3" max="3" width="40.59765625" style="3" customWidth="1"/>
    <col min="4" max="4" width="1.69921875" style="3" customWidth="1"/>
    <col min="5" max="5" width="13.59765625" style="3" customWidth="1"/>
    <col min="6" max="6" width="0.6953125" style="3" customWidth="1"/>
    <col min="7" max="7" width="13.59765625" style="3" customWidth="1"/>
    <col min="8" max="8" width="0.6953125" style="3" customWidth="1"/>
    <col min="9" max="9" width="13.59765625" style="3" customWidth="1"/>
    <col min="10" max="10" width="1.69921875" style="3" customWidth="1"/>
    <col min="11" max="11" width="13.59765625" style="3" customWidth="1"/>
    <col min="12" max="12" width="0.8984375" style="3" customWidth="1"/>
    <col min="13" max="13" width="13.59765625" style="3" customWidth="1"/>
    <col min="14" max="14" width="0.6953125" style="3" customWidth="1"/>
    <col min="15" max="15" width="13.59765625" style="3" customWidth="1"/>
    <col min="16" max="16" width="3.09765625" style="3" customWidth="1"/>
    <col min="17" max="18" width="3.59765625" style="3" customWidth="1"/>
    <col min="19" max="19" width="40.59765625" style="3" customWidth="1"/>
    <col min="20" max="20" width="10.69921875" style="3" bestFit="1" customWidth="1"/>
    <col min="21" max="21" width="1.59765625" style="3" customWidth="1"/>
    <col min="22" max="22" width="13.59765625" style="3" customWidth="1"/>
    <col min="23" max="23" width="1.69921875" style="3" customWidth="1"/>
    <col min="24" max="24" width="10.69921875" style="3" customWidth="1"/>
    <col min="25" max="25" width="1.69921875" style="3" customWidth="1"/>
    <col min="26" max="26" width="13.59765625" style="3" customWidth="1"/>
    <col min="27" max="27" width="0.6953125" style="3" customWidth="1"/>
    <col min="28" max="28" width="6.59765625" style="3" customWidth="1"/>
    <col min="29" max="16384" width="8.69921875" style="3" customWidth="1"/>
  </cols>
  <sheetData>
    <row r="1" spans="1:26" ht="19.5">
      <c r="A1" s="1" t="s">
        <v>134</v>
      </c>
      <c r="B1" s="2"/>
      <c r="C1" s="2"/>
      <c r="D1" s="2"/>
      <c r="E1" s="2"/>
      <c r="F1" s="2"/>
      <c r="G1" s="2"/>
      <c r="H1" s="2"/>
      <c r="I1" s="2"/>
      <c r="J1" s="2"/>
      <c r="K1" s="2"/>
      <c r="L1" s="2"/>
      <c r="M1" s="2"/>
      <c r="N1" s="2"/>
      <c r="O1" s="2"/>
      <c r="P1" s="2"/>
      <c r="Q1" s="2"/>
      <c r="R1" s="2"/>
      <c r="S1" s="2"/>
      <c r="T1" s="2"/>
      <c r="U1" s="2"/>
      <c r="V1" s="2"/>
      <c r="W1" s="2"/>
      <c r="X1" s="2"/>
      <c r="Y1" s="2"/>
      <c r="Z1" s="2"/>
    </row>
    <row r="2" spans="1:26" ht="14.25">
      <c r="A2" s="4" t="s">
        <v>193</v>
      </c>
      <c r="B2" s="2"/>
      <c r="C2" s="2"/>
      <c r="D2" s="2"/>
      <c r="E2" s="2"/>
      <c r="F2" s="2"/>
      <c r="G2" s="2"/>
      <c r="H2" s="2"/>
      <c r="I2" s="2"/>
      <c r="J2" s="2"/>
      <c r="K2" s="2"/>
      <c r="L2" s="2"/>
      <c r="M2" s="2"/>
      <c r="N2" s="2"/>
      <c r="O2" s="2"/>
      <c r="P2" s="2"/>
      <c r="Q2" s="2"/>
      <c r="R2" s="2"/>
      <c r="S2" s="2"/>
      <c r="T2" s="2"/>
      <c r="U2" s="2"/>
      <c r="V2" s="2"/>
      <c r="W2" s="2"/>
      <c r="X2" s="2"/>
      <c r="Y2" s="2"/>
      <c r="Z2" s="2"/>
    </row>
    <row r="3" spans="1:26" ht="15">
      <c r="A3" s="5" t="s">
        <v>0</v>
      </c>
      <c r="B3" s="2"/>
      <c r="C3" s="2"/>
      <c r="D3" s="2"/>
      <c r="E3" s="2"/>
      <c r="F3" s="2"/>
      <c r="G3" s="2"/>
      <c r="H3" s="2"/>
      <c r="I3" s="2"/>
      <c r="J3" s="2"/>
      <c r="K3" s="2"/>
      <c r="L3" s="2"/>
      <c r="M3" s="2"/>
      <c r="N3" s="2"/>
      <c r="O3" s="2"/>
      <c r="P3" s="2"/>
      <c r="Q3" s="2"/>
      <c r="R3" s="2"/>
      <c r="S3" s="2"/>
      <c r="T3" s="2"/>
      <c r="U3" s="2"/>
      <c r="V3" s="2"/>
      <c r="W3" s="2"/>
      <c r="X3" s="2"/>
      <c r="Y3" s="2"/>
      <c r="Z3" s="2"/>
    </row>
    <row r="4" spans="1:26" ht="14.25">
      <c r="A4" s="4" t="s">
        <v>195</v>
      </c>
      <c r="B4" s="2"/>
      <c r="C4" s="2"/>
      <c r="D4" s="2"/>
      <c r="E4" s="2"/>
      <c r="F4" s="2"/>
      <c r="G4" s="2"/>
      <c r="H4" s="2"/>
      <c r="I4" s="2"/>
      <c r="J4" s="2"/>
      <c r="K4" s="2"/>
      <c r="L4" s="2"/>
      <c r="M4" s="2"/>
      <c r="N4" s="2"/>
      <c r="O4" s="2"/>
      <c r="P4" s="2"/>
      <c r="Q4" s="2"/>
      <c r="R4" s="2"/>
      <c r="S4" s="2"/>
      <c r="T4" s="2"/>
      <c r="U4" s="2"/>
      <c r="V4" s="2"/>
      <c r="W4" s="2"/>
      <c r="X4" s="2"/>
      <c r="Y4" s="2"/>
      <c r="Z4" s="2"/>
    </row>
    <row r="5" spans="1:26" ht="14.25">
      <c r="A5" s="4" t="s">
        <v>135</v>
      </c>
      <c r="B5" s="2"/>
      <c r="C5" s="2"/>
      <c r="D5" s="2"/>
      <c r="E5" s="2"/>
      <c r="F5" s="2"/>
      <c r="G5" s="2"/>
      <c r="H5" s="2"/>
      <c r="I5" s="2"/>
      <c r="J5" s="2"/>
      <c r="K5" s="2"/>
      <c r="L5" s="2"/>
      <c r="M5" s="2"/>
      <c r="N5" s="2"/>
      <c r="O5" s="2"/>
      <c r="P5" s="2"/>
      <c r="Q5" s="2"/>
      <c r="R5" s="2"/>
      <c r="S5" s="2"/>
      <c r="T5" s="2"/>
      <c r="U5" s="2"/>
      <c r="V5" s="2"/>
      <c r="W5" s="2"/>
      <c r="X5" s="2"/>
      <c r="Y5" s="2"/>
      <c r="Z5" s="2"/>
    </row>
    <row r="6" spans="1:26" ht="14.25">
      <c r="A6" s="4" t="s">
        <v>133</v>
      </c>
      <c r="B6" s="2"/>
      <c r="C6" s="2"/>
      <c r="D6" s="2"/>
      <c r="E6" s="2"/>
      <c r="F6" s="2"/>
      <c r="G6" s="2"/>
      <c r="H6" s="2"/>
      <c r="I6" s="2"/>
      <c r="J6" s="2"/>
      <c r="K6" s="2"/>
      <c r="L6" s="2"/>
      <c r="M6" s="2"/>
      <c r="N6" s="2"/>
      <c r="O6" s="2"/>
      <c r="P6" s="2"/>
      <c r="Q6" s="2"/>
      <c r="R6" s="2"/>
      <c r="S6" s="2"/>
      <c r="T6" s="2"/>
      <c r="U6" s="2"/>
      <c r="V6" s="2"/>
      <c r="W6" s="2"/>
      <c r="X6" s="2"/>
      <c r="Y6" s="2"/>
      <c r="Z6" s="2"/>
    </row>
    <row r="7" spans="1:26" ht="14.25">
      <c r="A7" s="48"/>
      <c r="B7" s="56"/>
      <c r="C7" s="56"/>
      <c r="D7" s="56"/>
      <c r="E7" s="56"/>
      <c r="F7" s="56"/>
      <c r="G7" s="56"/>
      <c r="H7" s="56"/>
      <c r="I7" s="56"/>
      <c r="J7" s="56"/>
      <c r="K7" s="56"/>
      <c r="L7" s="56"/>
      <c r="M7" s="56"/>
      <c r="N7" s="56"/>
      <c r="O7" s="56"/>
      <c r="P7" s="56"/>
      <c r="Q7" s="57" t="s">
        <v>2</v>
      </c>
      <c r="R7" s="41"/>
      <c r="S7" s="41"/>
      <c r="T7" s="41"/>
      <c r="U7" s="41"/>
      <c r="V7" s="41"/>
      <c r="W7" s="41"/>
      <c r="X7" s="41"/>
      <c r="Y7" s="41"/>
      <c r="Z7" s="42"/>
    </row>
    <row r="8" spans="1:26" ht="14.25">
      <c r="A8" s="58" t="s">
        <v>1</v>
      </c>
      <c r="R8" s="7"/>
      <c r="S8" s="7"/>
      <c r="T8" s="7"/>
      <c r="U8" s="7"/>
      <c r="V8" s="8" t="s">
        <v>124</v>
      </c>
      <c r="W8" s="8"/>
      <c r="Z8" s="59" t="s">
        <v>124</v>
      </c>
    </row>
    <row r="9" spans="1:26" ht="14.25">
      <c r="A9" s="50"/>
      <c r="B9" s="9"/>
      <c r="C9" s="9"/>
      <c r="D9" s="9"/>
      <c r="E9" s="10" t="s">
        <v>136</v>
      </c>
      <c r="F9" s="11"/>
      <c r="G9" s="11"/>
      <c r="H9" s="11"/>
      <c r="I9" s="10"/>
      <c r="J9" s="7"/>
      <c r="K9" s="10" t="s">
        <v>137</v>
      </c>
      <c r="L9" s="10"/>
      <c r="M9" s="10"/>
      <c r="N9" s="10"/>
      <c r="O9" s="10"/>
      <c r="V9" s="8">
        <v>2004</v>
      </c>
      <c r="W9" s="8"/>
      <c r="Z9" s="59">
        <v>2003</v>
      </c>
    </row>
    <row r="10" spans="1:26" ht="14.25">
      <c r="A10" s="50"/>
      <c r="B10" s="7"/>
      <c r="C10" s="7"/>
      <c r="D10" s="7"/>
      <c r="E10" s="12" t="s">
        <v>3</v>
      </c>
      <c r="F10" s="11"/>
      <c r="G10" s="12"/>
      <c r="H10" s="11"/>
      <c r="I10" s="12" t="s">
        <v>117</v>
      </c>
      <c r="J10" s="7"/>
      <c r="K10" s="12" t="s">
        <v>3</v>
      </c>
      <c r="L10" s="10"/>
      <c r="M10" s="12"/>
      <c r="N10" s="10"/>
      <c r="O10" s="12" t="s">
        <v>117</v>
      </c>
      <c r="V10" s="7"/>
      <c r="W10" s="7"/>
      <c r="Z10" s="40"/>
    </row>
    <row r="11" spans="1:26" ht="15" thickBot="1">
      <c r="A11" s="50"/>
      <c r="B11" s="7"/>
      <c r="C11" s="7"/>
      <c r="D11" s="7"/>
      <c r="E11" s="13" t="s">
        <v>4</v>
      </c>
      <c r="F11" s="11"/>
      <c r="G11" s="13" t="s">
        <v>119</v>
      </c>
      <c r="H11" s="11"/>
      <c r="I11" s="13" t="s">
        <v>118</v>
      </c>
      <c r="J11" s="7"/>
      <c r="K11" s="13" t="s">
        <v>4</v>
      </c>
      <c r="L11" s="10"/>
      <c r="M11" s="13" t="s">
        <v>119</v>
      </c>
      <c r="N11" s="10"/>
      <c r="O11" s="13" t="s">
        <v>118</v>
      </c>
      <c r="Q11" s="14" t="s">
        <v>7</v>
      </c>
      <c r="R11" s="7"/>
      <c r="S11" s="6" t="s">
        <v>125</v>
      </c>
      <c r="T11" s="6"/>
      <c r="U11" s="6"/>
      <c r="V11" s="15"/>
      <c r="W11" s="15"/>
      <c r="Z11" s="40"/>
    </row>
    <row r="12" spans="1:26" ht="14.25" customHeight="1">
      <c r="A12" s="55" t="s">
        <v>5</v>
      </c>
      <c r="B12" s="7"/>
      <c r="C12" s="6" t="s">
        <v>6</v>
      </c>
      <c r="D12" s="6"/>
      <c r="E12" s="12"/>
      <c r="F12" s="11"/>
      <c r="G12" s="12"/>
      <c r="H12" s="11"/>
      <c r="I12" s="12"/>
      <c r="J12" s="7"/>
      <c r="K12" s="12"/>
      <c r="L12" s="10"/>
      <c r="M12" s="12"/>
      <c r="N12" s="10"/>
      <c r="O12" s="12"/>
      <c r="Q12" s="7"/>
      <c r="R12" s="14" t="s">
        <v>9</v>
      </c>
      <c r="S12" s="6" t="s">
        <v>10</v>
      </c>
      <c r="T12" s="6"/>
      <c r="U12" s="6"/>
      <c r="V12" s="15"/>
      <c r="W12" s="15"/>
      <c r="Z12" s="40"/>
    </row>
    <row r="13" spans="1:26" ht="15" thickBot="1">
      <c r="A13" s="50"/>
      <c r="B13" s="7"/>
      <c r="C13" s="7" t="s">
        <v>8</v>
      </c>
      <c r="D13" s="7"/>
      <c r="E13" s="16">
        <v>381.92</v>
      </c>
      <c r="F13" s="16"/>
      <c r="G13" s="16">
        <v>381.89</v>
      </c>
      <c r="H13" s="16"/>
      <c r="I13" s="16">
        <f>SUM(E13-G13)</f>
        <v>0.03000000000002956</v>
      </c>
      <c r="J13" s="17"/>
      <c r="K13" s="16">
        <v>381.92</v>
      </c>
      <c r="L13" s="16"/>
      <c r="M13" s="16">
        <v>381.89</v>
      </c>
      <c r="N13" s="16"/>
      <c r="O13" s="16">
        <f>SUM(K13-M13)</f>
        <v>0.03000000000002956</v>
      </c>
      <c r="Q13" s="7"/>
      <c r="R13" s="14"/>
      <c r="S13" s="7" t="s">
        <v>140</v>
      </c>
      <c r="T13" s="7"/>
      <c r="U13" s="7"/>
      <c r="V13" s="18">
        <v>8424358.4</v>
      </c>
      <c r="W13" s="15"/>
      <c r="X13" s="7"/>
      <c r="Y13" s="7"/>
      <c r="Z13" s="60">
        <v>8424358.4</v>
      </c>
    </row>
    <row r="14" spans="1:26" ht="15" thickTop="1">
      <c r="A14" s="49"/>
      <c r="B14" s="7"/>
      <c r="C14" s="7" t="s">
        <v>11</v>
      </c>
      <c r="D14" s="7"/>
      <c r="E14" s="16">
        <v>1641205.11</v>
      </c>
      <c r="F14" s="16"/>
      <c r="G14" s="16">
        <v>1314650.85</v>
      </c>
      <c r="H14" s="16"/>
      <c r="I14" s="16">
        <f>SUM(E14-G14)</f>
        <v>326554.26</v>
      </c>
      <c r="J14" s="17"/>
      <c r="K14" s="16">
        <v>1673249.31</v>
      </c>
      <c r="L14" s="16"/>
      <c r="M14" s="16">
        <v>1055028.43</v>
      </c>
      <c r="N14" s="16"/>
      <c r="O14" s="16">
        <f>SUM(K14-M14)</f>
        <v>618220.8800000001</v>
      </c>
      <c r="Q14" s="7"/>
      <c r="R14" s="14"/>
      <c r="U14" s="7"/>
      <c r="V14" s="15"/>
      <c r="W14" s="15"/>
      <c r="Y14" s="7"/>
      <c r="Z14" s="61"/>
    </row>
    <row r="15" spans="1:26" ht="15" thickBot="1">
      <c r="A15" s="49"/>
      <c r="C15" s="7" t="s">
        <v>14</v>
      </c>
      <c r="D15" s="7"/>
      <c r="E15" s="19">
        <f>SUM(E14:E14)</f>
        <v>1641205.11</v>
      </c>
      <c r="F15" s="16"/>
      <c r="G15" s="19">
        <f>SUM(G13:G14)</f>
        <v>1315032.74</v>
      </c>
      <c r="H15" s="16"/>
      <c r="I15" s="19">
        <f>SUM(I13:I14)</f>
        <v>326554.29000000004</v>
      </c>
      <c r="J15" s="17"/>
      <c r="K15" s="19">
        <f>SUM(K14:K14)</f>
        <v>1673249.31</v>
      </c>
      <c r="L15" s="16"/>
      <c r="M15" s="19">
        <f>SUM(M13:M14)</f>
        <v>1055410.3199999998</v>
      </c>
      <c r="N15" s="16"/>
      <c r="O15" s="19">
        <f>SUM(O13:O14)</f>
        <v>618220.9100000001</v>
      </c>
      <c r="Q15" s="7"/>
      <c r="R15" s="14" t="s">
        <v>12</v>
      </c>
      <c r="S15" s="6" t="s">
        <v>13</v>
      </c>
      <c r="T15" s="6"/>
      <c r="U15" s="6"/>
      <c r="V15" s="18">
        <v>10254666.93</v>
      </c>
      <c r="W15" s="15"/>
      <c r="X15" s="6"/>
      <c r="Y15" s="6"/>
      <c r="Z15" s="60">
        <v>10254666.93</v>
      </c>
    </row>
    <row r="16" spans="1:26" ht="15" thickTop="1">
      <c r="A16" s="62" t="s">
        <v>15</v>
      </c>
      <c r="B16" s="21"/>
      <c r="C16" s="6" t="s">
        <v>16</v>
      </c>
      <c r="D16" s="7"/>
      <c r="E16" s="16"/>
      <c r="F16" s="16"/>
      <c r="G16" s="16"/>
      <c r="H16" s="16"/>
      <c r="I16" s="16"/>
      <c r="J16" s="17"/>
      <c r="K16" s="16"/>
      <c r="L16" s="16"/>
      <c r="M16" s="16"/>
      <c r="N16" s="16"/>
      <c r="O16" s="16"/>
      <c r="Q16" s="7"/>
      <c r="U16" s="6"/>
      <c r="V16" s="15"/>
      <c r="W16" s="15"/>
      <c r="Y16" s="6"/>
      <c r="Z16" s="61"/>
    </row>
    <row r="17" spans="1:26" ht="14.25">
      <c r="A17" s="62"/>
      <c r="B17" s="20" t="s">
        <v>9</v>
      </c>
      <c r="C17" s="6" t="s">
        <v>19</v>
      </c>
      <c r="E17" s="16"/>
      <c r="F17" s="16"/>
      <c r="G17" s="16"/>
      <c r="H17" s="16"/>
      <c r="I17" s="16"/>
      <c r="J17" s="17"/>
      <c r="K17" s="16"/>
      <c r="L17" s="16"/>
      <c r="M17" s="16"/>
      <c r="N17" s="16"/>
      <c r="O17" s="16"/>
      <c r="Q17" s="7"/>
      <c r="R17" s="14" t="s">
        <v>17</v>
      </c>
      <c r="S17" s="6" t="s">
        <v>18</v>
      </c>
      <c r="T17" s="6"/>
      <c r="U17" s="7"/>
      <c r="V17" s="15"/>
      <c r="W17" s="15"/>
      <c r="X17" s="6"/>
      <c r="Y17" s="7"/>
      <c r="Z17" s="61"/>
    </row>
    <row r="18" spans="1:26" ht="15" thickBot="1">
      <c r="A18" s="49"/>
      <c r="C18" s="7" t="s">
        <v>21</v>
      </c>
      <c r="D18" s="7"/>
      <c r="E18" s="22">
        <v>283651.59</v>
      </c>
      <c r="F18" s="16"/>
      <c r="G18" s="22">
        <v>228318.8</v>
      </c>
      <c r="H18" s="16"/>
      <c r="I18" s="22">
        <f>SUM(E18-G18)</f>
        <v>55332.79000000004</v>
      </c>
      <c r="J18" s="17"/>
      <c r="K18" s="22">
        <v>283651.59</v>
      </c>
      <c r="L18" s="16"/>
      <c r="M18" s="22">
        <v>171588.5</v>
      </c>
      <c r="N18" s="16"/>
      <c r="O18" s="22">
        <f>SUM(K18-M18)</f>
        <v>112063.09000000003</v>
      </c>
      <c r="R18" s="7"/>
      <c r="S18" s="7" t="s">
        <v>196</v>
      </c>
      <c r="T18" s="7"/>
      <c r="U18" s="6"/>
      <c r="V18" s="15"/>
      <c r="W18" s="15"/>
      <c r="X18" s="7"/>
      <c r="Y18" s="6"/>
      <c r="Z18" s="61"/>
    </row>
    <row r="19" spans="1:26" ht="15.75" thickBot="1" thickTop="1">
      <c r="A19" s="49"/>
      <c r="C19" s="7"/>
      <c r="D19" s="7"/>
      <c r="E19" s="16"/>
      <c r="F19" s="16"/>
      <c r="G19" s="16"/>
      <c r="H19" s="16"/>
      <c r="I19" s="16"/>
      <c r="J19" s="17"/>
      <c r="K19" s="16"/>
      <c r="L19" s="16"/>
      <c r="M19" s="16"/>
      <c r="N19" s="16"/>
      <c r="O19" s="16"/>
      <c r="S19" s="7" t="s">
        <v>20</v>
      </c>
      <c r="T19" s="7"/>
      <c r="U19" s="7"/>
      <c r="V19" s="18">
        <v>0</v>
      </c>
      <c r="W19" s="15"/>
      <c r="X19" s="7"/>
      <c r="Y19" s="7"/>
      <c r="Z19" s="60">
        <v>3583.76</v>
      </c>
    </row>
    <row r="20" spans="1:26" ht="15" thickTop="1">
      <c r="A20" s="49"/>
      <c r="B20" s="14" t="s">
        <v>12</v>
      </c>
      <c r="C20" s="6" t="s">
        <v>24</v>
      </c>
      <c r="D20" s="7"/>
      <c r="E20" s="16"/>
      <c r="F20" s="16"/>
      <c r="G20" s="16"/>
      <c r="H20" s="16"/>
      <c r="I20" s="16"/>
      <c r="J20" s="17"/>
      <c r="K20" s="16"/>
      <c r="L20" s="16"/>
      <c r="M20" s="16"/>
      <c r="N20" s="16"/>
      <c r="O20" s="16"/>
      <c r="S20" s="7"/>
      <c r="T20" s="15"/>
      <c r="U20" s="7"/>
      <c r="V20" s="15"/>
      <c r="W20" s="15"/>
      <c r="X20" s="15"/>
      <c r="Y20" s="7"/>
      <c r="Z20" s="61"/>
    </row>
    <row r="21" spans="1:26" ht="14.25">
      <c r="A21" s="49"/>
      <c r="B21" s="7"/>
      <c r="C21" s="7" t="s">
        <v>26</v>
      </c>
      <c r="D21" s="7"/>
      <c r="E21" s="16">
        <v>343718.12</v>
      </c>
      <c r="F21" s="16"/>
      <c r="G21" s="16">
        <v>0</v>
      </c>
      <c r="H21" s="16"/>
      <c r="I21" s="16">
        <f>SUM(E21-G21)</f>
        <v>343718.12</v>
      </c>
      <c r="J21" s="17"/>
      <c r="K21" s="16">
        <v>237046.98</v>
      </c>
      <c r="L21" s="16"/>
      <c r="M21" s="16">
        <v>0</v>
      </c>
      <c r="N21" s="16"/>
      <c r="O21" s="16">
        <f>SUM(K21-M21)</f>
        <v>237046.98</v>
      </c>
      <c r="Q21" s="7"/>
      <c r="R21" s="14" t="s">
        <v>22</v>
      </c>
      <c r="S21" s="6" t="s">
        <v>23</v>
      </c>
      <c r="T21" s="23"/>
      <c r="U21" s="7"/>
      <c r="V21" s="15"/>
      <c r="W21" s="15"/>
      <c r="X21" s="23"/>
      <c r="Y21" s="7"/>
      <c r="Z21" s="61"/>
    </row>
    <row r="22" spans="1:26" ht="14.25">
      <c r="A22" s="49"/>
      <c r="B22" s="7"/>
      <c r="C22" s="7" t="s">
        <v>28</v>
      </c>
      <c r="D22" s="7"/>
      <c r="E22" s="16">
        <v>2984300.47</v>
      </c>
      <c r="F22" s="16"/>
      <c r="G22" s="16">
        <v>1630973.03</v>
      </c>
      <c r="H22" s="16"/>
      <c r="I22" s="16">
        <f>SUM(E22-G22)</f>
        <v>1353327.4400000002</v>
      </c>
      <c r="J22" s="17"/>
      <c r="K22" s="16">
        <v>2757785.66</v>
      </c>
      <c r="L22" s="16"/>
      <c r="M22" s="16">
        <v>1296292.83</v>
      </c>
      <c r="N22" s="16"/>
      <c r="O22" s="16">
        <f>SUM(K22-M22)</f>
        <v>1461492.83</v>
      </c>
      <c r="Q22" s="7"/>
      <c r="R22" s="7"/>
      <c r="S22" s="7" t="s">
        <v>25</v>
      </c>
      <c r="T22" s="15">
        <v>285513.06</v>
      </c>
      <c r="U22" s="7"/>
      <c r="V22" s="15"/>
      <c r="W22" s="15"/>
      <c r="X22" s="15">
        <v>285513.06</v>
      </c>
      <c r="Y22" s="7"/>
      <c r="Z22" s="61"/>
    </row>
    <row r="23" spans="1:26" ht="14.25">
      <c r="A23" s="49"/>
      <c r="B23" s="7"/>
      <c r="C23" s="7" t="s">
        <v>29</v>
      </c>
      <c r="D23" s="7"/>
      <c r="E23" s="16"/>
      <c r="F23" s="16"/>
      <c r="G23" s="16"/>
      <c r="H23" s="16"/>
      <c r="I23" s="16"/>
      <c r="J23" s="17"/>
      <c r="K23" s="16"/>
      <c r="L23" s="16"/>
      <c r="M23" s="16"/>
      <c r="N23" s="16"/>
      <c r="O23" s="16"/>
      <c r="Q23" s="7"/>
      <c r="S23" s="7" t="s">
        <v>202</v>
      </c>
      <c r="T23" s="15"/>
      <c r="U23" s="7"/>
      <c r="V23" s="15"/>
      <c r="W23" s="15"/>
      <c r="X23" s="15"/>
      <c r="Y23" s="7"/>
      <c r="Z23" s="61"/>
    </row>
    <row r="24" spans="1:26" ht="14.25">
      <c r="A24" s="49"/>
      <c r="B24" s="7"/>
      <c r="C24" s="7" t="s">
        <v>30</v>
      </c>
      <c r="D24" s="7"/>
      <c r="E24" s="16">
        <v>1413053.43</v>
      </c>
      <c r="F24" s="16"/>
      <c r="G24" s="16">
        <v>581512.38</v>
      </c>
      <c r="H24" s="16"/>
      <c r="I24" s="16">
        <f>SUM(E24-G24)</f>
        <v>831541.0499999999</v>
      </c>
      <c r="J24" s="17"/>
      <c r="K24" s="16">
        <v>1522168.36</v>
      </c>
      <c r="L24" s="16"/>
      <c r="M24" s="16">
        <v>741731.15</v>
      </c>
      <c r="N24" s="16"/>
      <c r="O24" s="16">
        <f>SUM(K24-M24)</f>
        <v>780437.2100000001</v>
      </c>
      <c r="Q24" s="7"/>
      <c r="S24" s="7" t="s">
        <v>141</v>
      </c>
      <c r="T24" s="24">
        <v>-5212137.17</v>
      </c>
      <c r="U24" s="6"/>
      <c r="V24" s="15">
        <f>SUM(T22+T24)</f>
        <v>-4926624.11</v>
      </c>
      <c r="W24" s="15"/>
      <c r="X24" s="24">
        <v>-5320224.97</v>
      </c>
      <c r="Y24" s="6"/>
      <c r="Z24" s="61">
        <f>SUM(X22+X24)</f>
        <v>-5034711.91</v>
      </c>
    </row>
    <row r="25" spans="1:26" ht="14.25">
      <c r="A25" s="49"/>
      <c r="B25" s="7"/>
      <c r="C25" s="7" t="s">
        <v>33</v>
      </c>
      <c r="D25" s="7"/>
      <c r="E25" s="16">
        <v>35598.37</v>
      </c>
      <c r="F25" s="16"/>
      <c r="G25" s="16">
        <v>28428.7</v>
      </c>
      <c r="H25" s="16"/>
      <c r="I25" s="16">
        <f>SUM(E25-G25)</f>
        <v>7169.670000000002</v>
      </c>
      <c r="J25" s="17"/>
      <c r="K25" s="16">
        <v>36083.34</v>
      </c>
      <c r="L25" s="16"/>
      <c r="M25" s="16">
        <v>25010.48</v>
      </c>
      <c r="N25" s="16"/>
      <c r="O25" s="16">
        <f>SUM(K25-M25)</f>
        <v>11072.859999999997</v>
      </c>
      <c r="S25" s="7" t="s">
        <v>27</v>
      </c>
      <c r="T25" s="15"/>
      <c r="U25" s="7"/>
      <c r="V25" s="15">
        <v>54861.54</v>
      </c>
      <c r="W25" s="15"/>
      <c r="X25" s="15"/>
      <c r="Y25" s="7"/>
      <c r="Z25" s="61">
        <v>54861.54</v>
      </c>
    </row>
    <row r="26" spans="1:26" ht="15" thickBot="1">
      <c r="A26" s="50"/>
      <c r="B26" s="7"/>
      <c r="C26" s="7" t="s">
        <v>34</v>
      </c>
      <c r="D26" s="7"/>
      <c r="E26" s="16">
        <v>1228693.03</v>
      </c>
      <c r="F26" s="16"/>
      <c r="G26" s="16">
        <v>963977.86</v>
      </c>
      <c r="H26" s="16"/>
      <c r="I26" s="16">
        <f>SUM(E26-G26)</f>
        <v>264715.17000000004</v>
      </c>
      <c r="J26" s="17"/>
      <c r="K26" s="16">
        <v>1737193.15</v>
      </c>
      <c r="L26" s="16"/>
      <c r="M26" s="16">
        <v>1351409.87</v>
      </c>
      <c r="N26" s="16"/>
      <c r="O26" s="16">
        <f>SUM(K26-M26)</f>
        <v>385783.2799999998</v>
      </c>
      <c r="Q26" s="7"/>
      <c r="T26" s="27"/>
      <c r="U26" s="7"/>
      <c r="V26" s="25">
        <f>SUM(V22:V25)</f>
        <v>-4871762.57</v>
      </c>
      <c r="W26" s="15"/>
      <c r="X26" s="27"/>
      <c r="Y26" s="7"/>
      <c r="Z26" s="63">
        <f>SUM(Z22:Z25)</f>
        <v>-4979850.37</v>
      </c>
    </row>
    <row r="27" spans="1:26" ht="15" thickTop="1">
      <c r="A27" s="50"/>
      <c r="B27" s="7"/>
      <c r="C27" s="7" t="s">
        <v>36</v>
      </c>
      <c r="D27" s="7"/>
      <c r="E27" s="16"/>
      <c r="F27" s="16"/>
      <c r="G27" s="16"/>
      <c r="H27" s="16"/>
      <c r="I27" s="16"/>
      <c r="J27" s="17"/>
      <c r="K27" s="16"/>
      <c r="L27" s="16"/>
      <c r="M27" s="16"/>
      <c r="N27" s="16"/>
      <c r="O27" s="16"/>
      <c r="Q27" s="7"/>
      <c r="U27" s="7"/>
      <c r="V27" s="15"/>
      <c r="W27" s="15"/>
      <c r="Y27" s="7"/>
      <c r="Z27" s="61"/>
    </row>
    <row r="28" spans="1:26" ht="14.25">
      <c r="A28" s="50"/>
      <c r="B28" s="7"/>
      <c r="C28" s="7" t="s">
        <v>131</v>
      </c>
      <c r="D28" s="7"/>
      <c r="E28" s="16">
        <v>0</v>
      </c>
      <c r="F28" s="16"/>
      <c r="G28" s="16">
        <v>0</v>
      </c>
      <c r="H28" s="16"/>
      <c r="I28" s="16">
        <f>SUM(E28-G28)</f>
        <v>0</v>
      </c>
      <c r="J28" s="17"/>
      <c r="K28" s="16">
        <v>7871.54</v>
      </c>
      <c r="L28" s="16"/>
      <c r="M28" s="16">
        <v>0</v>
      </c>
      <c r="N28" s="16"/>
      <c r="O28" s="16">
        <f>SUM(K28-M28)</f>
        <v>7871.54</v>
      </c>
      <c r="Q28" s="7"/>
      <c r="R28" s="14" t="s">
        <v>31</v>
      </c>
      <c r="S28" s="6" t="s">
        <v>32</v>
      </c>
      <c r="T28" s="6"/>
      <c r="U28" s="7"/>
      <c r="V28" s="15"/>
      <c r="W28" s="15"/>
      <c r="X28" s="6"/>
      <c r="Y28" s="7"/>
      <c r="Z28" s="61"/>
    </row>
    <row r="29" spans="1:26" ht="15" thickBot="1">
      <c r="A29" s="50"/>
      <c r="B29" s="7"/>
      <c r="D29" s="7"/>
      <c r="E29" s="19">
        <f>SUM(E21:E28)</f>
        <v>6005363.420000001</v>
      </c>
      <c r="F29" s="16"/>
      <c r="G29" s="19">
        <f>SUM(G21:G28)</f>
        <v>3204891.97</v>
      </c>
      <c r="H29" s="16"/>
      <c r="I29" s="19">
        <f>SUM(I21:I28)</f>
        <v>2800471.4499999997</v>
      </c>
      <c r="J29" s="17"/>
      <c r="K29" s="19">
        <f>SUM(K21:K28)</f>
        <v>6298149.03</v>
      </c>
      <c r="L29" s="16"/>
      <c r="M29" s="19">
        <f>SUM(M21:M28)</f>
        <v>3414444.33</v>
      </c>
      <c r="N29" s="16"/>
      <c r="O29" s="19">
        <f>SUM(O21:O28)</f>
        <v>2883704.6999999997</v>
      </c>
      <c r="Q29" s="7"/>
      <c r="R29" s="7"/>
      <c r="S29" s="7" t="s">
        <v>37</v>
      </c>
      <c r="U29" s="7"/>
      <c r="V29" s="15">
        <v>-5721755.59</v>
      </c>
      <c r="W29" s="15"/>
      <c r="Y29" s="7"/>
      <c r="Z29" s="61">
        <v>-4021272.89</v>
      </c>
    </row>
    <row r="30" spans="1:26" ht="15" thickTop="1">
      <c r="A30" s="50"/>
      <c r="C30" s="7" t="s">
        <v>38</v>
      </c>
      <c r="D30" s="7"/>
      <c r="E30" s="16"/>
      <c r="F30" s="16"/>
      <c r="G30" s="16"/>
      <c r="H30" s="16"/>
      <c r="I30" s="16"/>
      <c r="J30" s="17"/>
      <c r="K30" s="16"/>
      <c r="L30" s="16"/>
      <c r="M30" s="16"/>
      <c r="N30" s="16"/>
      <c r="O30" s="16"/>
      <c r="Q30" s="7"/>
      <c r="R30" s="7"/>
      <c r="S30" s="7" t="s">
        <v>35</v>
      </c>
      <c r="U30" s="7"/>
      <c r="V30" s="24">
        <v>0</v>
      </c>
      <c r="W30" s="15"/>
      <c r="Y30" s="7"/>
      <c r="Z30" s="64">
        <v>-2525721.36</v>
      </c>
    </row>
    <row r="31" spans="1:26" ht="15" thickBot="1">
      <c r="A31" s="50"/>
      <c r="C31" s="7" t="s">
        <v>39</v>
      </c>
      <c r="D31" s="7"/>
      <c r="E31" s="16"/>
      <c r="F31" s="16"/>
      <c r="G31" s="16"/>
      <c r="H31" s="16"/>
      <c r="I31" s="22">
        <f>SUM(I18+I29)</f>
        <v>2855804.2399999998</v>
      </c>
      <c r="J31" s="17"/>
      <c r="K31" s="16"/>
      <c r="L31" s="16"/>
      <c r="M31" s="16"/>
      <c r="N31" s="16"/>
      <c r="O31" s="22">
        <f>SUM(O18+O29)</f>
        <v>2995767.7899999996</v>
      </c>
      <c r="Q31" s="7"/>
      <c r="R31" s="7"/>
      <c r="S31" s="7"/>
      <c r="T31" s="7"/>
      <c r="U31" s="7"/>
      <c r="V31" s="25">
        <f>SUM(V29:V30)</f>
        <v>-5721755.59</v>
      </c>
      <c r="W31" s="15"/>
      <c r="X31" s="7"/>
      <c r="Y31" s="7"/>
      <c r="Z31" s="63">
        <f>SUM(Z29:Z30)</f>
        <v>-6546994.25</v>
      </c>
    </row>
    <row r="32" spans="1:26" ht="15" thickTop="1">
      <c r="A32" s="50"/>
      <c r="D32" s="7"/>
      <c r="E32" s="16"/>
      <c r="F32" s="16"/>
      <c r="G32" s="16"/>
      <c r="H32" s="16"/>
      <c r="I32" s="16"/>
      <c r="J32" s="17"/>
      <c r="K32" s="16"/>
      <c r="L32" s="16"/>
      <c r="M32" s="16"/>
      <c r="N32" s="16"/>
      <c r="O32" s="16"/>
      <c r="Q32" s="7"/>
      <c r="R32" s="7"/>
      <c r="S32" s="7"/>
      <c r="T32" s="7"/>
      <c r="U32" s="7"/>
      <c r="V32" s="15"/>
      <c r="W32" s="15"/>
      <c r="X32" s="7"/>
      <c r="Y32" s="7"/>
      <c r="Z32" s="61"/>
    </row>
    <row r="33" spans="1:26" ht="14.25">
      <c r="A33" s="50"/>
      <c r="B33" s="14" t="s">
        <v>17</v>
      </c>
      <c r="C33" s="6" t="s">
        <v>40</v>
      </c>
      <c r="D33" s="7"/>
      <c r="E33" s="16"/>
      <c r="F33" s="16"/>
      <c r="G33" s="16"/>
      <c r="H33" s="16"/>
      <c r="I33" s="16"/>
      <c r="J33" s="17"/>
      <c r="K33" s="16"/>
      <c r="L33" s="16"/>
      <c r="M33" s="16"/>
      <c r="N33" s="16"/>
      <c r="O33" s="16"/>
      <c r="Q33" s="7"/>
      <c r="S33" s="7" t="s">
        <v>132</v>
      </c>
      <c r="T33" s="7"/>
      <c r="U33" s="6"/>
      <c r="V33" s="15"/>
      <c r="W33" s="15"/>
      <c r="X33" s="7"/>
      <c r="Y33" s="6"/>
      <c r="Z33" s="61"/>
    </row>
    <row r="34" spans="1:26" ht="15" thickBot="1">
      <c r="A34" s="50"/>
      <c r="B34" s="14"/>
      <c r="C34" s="7" t="s">
        <v>41</v>
      </c>
      <c r="D34" s="7"/>
      <c r="E34" s="16"/>
      <c r="F34" s="16"/>
      <c r="G34" s="16"/>
      <c r="H34" s="16"/>
      <c r="I34" s="16"/>
      <c r="J34" s="17"/>
      <c r="K34" s="16"/>
      <c r="L34" s="16"/>
      <c r="M34" s="16"/>
      <c r="N34" s="16"/>
      <c r="O34" s="16"/>
      <c r="Q34" s="7"/>
      <c r="S34" s="7" t="s">
        <v>142</v>
      </c>
      <c r="T34" s="7"/>
      <c r="U34" s="7"/>
      <c r="V34" s="18">
        <f>SUM(V13+V15+V19+V26+V31)</f>
        <v>8085507.169999998</v>
      </c>
      <c r="W34" s="15"/>
      <c r="X34" s="7"/>
      <c r="Y34" s="7"/>
      <c r="Z34" s="60">
        <f>SUM(Z13+Z15+Z19+Z26+Z31)</f>
        <v>7155764.469999999</v>
      </c>
    </row>
    <row r="35" spans="1:26" ht="15" thickTop="1">
      <c r="A35" s="50"/>
      <c r="B35" s="14"/>
      <c r="C35" s="7" t="s">
        <v>42</v>
      </c>
      <c r="E35" s="16"/>
      <c r="F35" s="16"/>
      <c r="G35" s="16">
        <v>2291714.96</v>
      </c>
      <c r="H35" s="16"/>
      <c r="J35" s="17"/>
      <c r="K35" s="16"/>
      <c r="L35" s="16"/>
      <c r="M35" s="16">
        <v>2286057.18</v>
      </c>
      <c r="N35" s="16"/>
      <c r="U35" s="7"/>
      <c r="V35" s="15"/>
      <c r="W35" s="15"/>
      <c r="Y35" s="7"/>
      <c r="Z35" s="61"/>
    </row>
    <row r="36" spans="1:26" ht="14.25">
      <c r="A36" s="50"/>
      <c r="B36" s="7"/>
      <c r="C36" s="7" t="s">
        <v>44</v>
      </c>
      <c r="D36" s="7"/>
      <c r="E36" s="16"/>
      <c r="F36" s="16"/>
      <c r="G36" s="16"/>
      <c r="H36" s="16"/>
      <c r="I36" s="16"/>
      <c r="J36" s="17"/>
      <c r="K36" s="16"/>
      <c r="L36" s="16"/>
      <c r="M36" s="16"/>
      <c r="N36" s="16"/>
      <c r="O36" s="16"/>
      <c r="Q36" s="14" t="s">
        <v>5</v>
      </c>
      <c r="R36" s="7"/>
      <c r="S36" s="6" t="s">
        <v>43</v>
      </c>
      <c r="T36" s="6"/>
      <c r="U36" s="7"/>
      <c r="V36" s="15"/>
      <c r="W36" s="15"/>
      <c r="X36" s="6"/>
      <c r="Y36" s="7"/>
      <c r="Z36" s="61"/>
    </row>
    <row r="37" spans="1:26" ht="15" thickBot="1">
      <c r="A37" s="50"/>
      <c r="B37" s="7"/>
      <c r="C37" s="7" t="s">
        <v>45</v>
      </c>
      <c r="D37" s="7"/>
      <c r="E37" s="16"/>
      <c r="F37" s="16"/>
      <c r="G37" s="26">
        <v>1626420.37</v>
      </c>
      <c r="H37" s="16"/>
      <c r="I37" s="16"/>
      <c r="J37" s="17"/>
      <c r="K37" s="16"/>
      <c r="L37" s="16"/>
      <c r="M37" s="26">
        <v>1626420.37</v>
      </c>
      <c r="N37" s="16"/>
      <c r="O37" s="16"/>
      <c r="S37" s="7" t="s">
        <v>46</v>
      </c>
      <c r="T37" s="7"/>
      <c r="U37" s="7"/>
      <c r="V37" s="18">
        <v>9625.76</v>
      </c>
      <c r="W37" s="15"/>
      <c r="X37" s="7"/>
      <c r="Y37" s="7"/>
      <c r="Z37" s="60">
        <v>0</v>
      </c>
    </row>
    <row r="38" spans="1:26" ht="15" thickTop="1">
      <c r="A38" s="50"/>
      <c r="B38" s="7"/>
      <c r="C38" s="7"/>
      <c r="D38" s="7"/>
      <c r="E38" s="16"/>
      <c r="F38" s="16"/>
      <c r="G38" s="16">
        <f>SUM(G35+G37)</f>
        <v>3918135.33</v>
      </c>
      <c r="H38" s="16"/>
      <c r="I38" s="16"/>
      <c r="J38" s="17"/>
      <c r="K38" s="16"/>
      <c r="L38" s="16"/>
      <c r="M38" s="16">
        <f>SUM(M35+M37)</f>
        <v>3912477.5500000003</v>
      </c>
      <c r="N38" s="16"/>
      <c r="O38" s="16"/>
      <c r="U38" s="7"/>
      <c r="V38" s="15"/>
      <c r="W38" s="15"/>
      <c r="Y38" s="7"/>
      <c r="Z38" s="61"/>
    </row>
    <row r="39" spans="1:26" ht="14.25">
      <c r="A39" s="50"/>
      <c r="B39" s="7"/>
      <c r="C39" s="7" t="s">
        <v>203</v>
      </c>
      <c r="D39" s="7"/>
      <c r="E39" s="16"/>
      <c r="F39" s="16"/>
      <c r="G39" s="26">
        <v>2230561.42</v>
      </c>
      <c r="H39" s="16"/>
      <c r="I39" s="16">
        <f>SUM(G38-G39)</f>
        <v>1687573.9100000001</v>
      </c>
      <c r="J39" s="17"/>
      <c r="K39" s="16"/>
      <c r="L39" s="16"/>
      <c r="M39" s="26">
        <v>2338649.22</v>
      </c>
      <c r="N39" s="16"/>
      <c r="O39" s="16">
        <f>SUM(M38-M39)</f>
        <v>1573828.33</v>
      </c>
      <c r="Q39" s="14" t="s">
        <v>15</v>
      </c>
      <c r="R39" s="7"/>
      <c r="S39" s="6" t="s">
        <v>2</v>
      </c>
      <c r="T39" s="6"/>
      <c r="U39" s="6"/>
      <c r="V39" s="15"/>
      <c r="W39" s="15"/>
      <c r="X39" s="6"/>
      <c r="Y39" s="6"/>
      <c r="Z39" s="61"/>
    </row>
    <row r="40" spans="1:26" ht="14.25">
      <c r="A40" s="50"/>
      <c r="B40" s="7"/>
      <c r="C40" s="7" t="s">
        <v>49</v>
      </c>
      <c r="D40" s="7"/>
      <c r="E40" s="16"/>
      <c r="F40" s="16"/>
      <c r="G40" s="16"/>
      <c r="H40" s="16"/>
      <c r="I40" s="16">
        <v>11738.81</v>
      </c>
      <c r="J40" s="17"/>
      <c r="K40" s="16"/>
      <c r="L40" s="16"/>
      <c r="M40" s="16"/>
      <c r="N40" s="16"/>
      <c r="O40" s="16">
        <v>11738.81</v>
      </c>
      <c r="Q40" s="7"/>
      <c r="R40" s="14" t="s">
        <v>47</v>
      </c>
      <c r="S40" s="6" t="s">
        <v>48</v>
      </c>
      <c r="T40" s="6"/>
      <c r="U40" s="7"/>
      <c r="V40" s="15"/>
      <c r="W40" s="15"/>
      <c r="X40" s="6"/>
      <c r="Y40" s="7"/>
      <c r="Z40" s="61"/>
    </row>
    <row r="41" spans="1:26" ht="15" thickBot="1">
      <c r="A41" s="50"/>
      <c r="B41" s="7"/>
      <c r="C41" s="7" t="s">
        <v>112</v>
      </c>
      <c r="D41" s="7"/>
      <c r="E41" s="16"/>
      <c r="F41" s="16"/>
      <c r="G41" s="16"/>
      <c r="H41" s="16"/>
      <c r="I41" s="16">
        <v>121649.36</v>
      </c>
      <c r="J41" s="17"/>
      <c r="K41" s="16"/>
      <c r="L41" s="16"/>
      <c r="M41" s="16"/>
      <c r="N41" s="16"/>
      <c r="O41" s="16">
        <v>132633.04</v>
      </c>
      <c r="S41" s="7" t="s">
        <v>54</v>
      </c>
      <c r="T41" s="7"/>
      <c r="U41" s="7"/>
      <c r="V41" s="25">
        <v>4363.46</v>
      </c>
      <c r="W41" s="15"/>
      <c r="X41" s="7"/>
      <c r="Y41" s="7"/>
      <c r="Z41" s="63">
        <v>4345.56</v>
      </c>
    </row>
    <row r="42" spans="1:26" ht="15.75" thickBot="1" thickTop="1">
      <c r="A42" s="50"/>
      <c r="B42" s="7"/>
      <c r="C42" s="7"/>
      <c r="D42" s="7"/>
      <c r="E42" s="16"/>
      <c r="F42" s="16"/>
      <c r="G42" s="16"/>
      <c r="H42" s="16"/>
      <c r="I42" s="19">
        <f>SUM(I34:I41)</f>
        <v>1820962.0800000003</v>
      </c>
      <c r="J42" s="17"/>
      <c r="K42" s="16"/>
      <c r="L42" s="16"/>
      <c r="M42" s="16"/>
      <c r="N42" s="16"/>
      <c r="O42" s="19">
        <f>SUM(O34:O41)</f>
        <v>1718200.1800000002</v>
      </c>
      <c r="U42" s="7"/>
      <c r="V42" s="27"/>
      <c r="W42" s="27"/>
      <c r="Y42" s="7"/>
      <c r="Z42" s="65"/>
    </row>
    <row r="43" spans="1:26" ht="15.75" thickBot="1" thickTop="1">
      <c r="A43" s="50"/>
      <c r="B43" s="7"/>
      <c r="C43" s="7" t="s">
        <v>50</v>
      </c>
      <c r="D43" s="7"/>
      <c r="E43" s="16"/>
      <c r="F43" s="16"/>
      <c r="G43" s="16"/>
      <c r="H43" s="16"/>
      <c r="I43" s="28">
        <f>SUM(I31+I42)</f>
        <v>4676766.32</v>
      </c>
      <c r="J43" s="17"/>
      <c r="K43" s="16"/>
      <c r="L43" s="16"/>
      <c r="M43" s="16"/>
      <c r="N43" s="16"/>
      <c r="O43" s="28">
        <f>SUM(O31+O42)</f>
        <v>4713967.97</v>
      </c>
      <c r="R43" s="14" t="s">
        <v>12</v>
      </c>
      <c r="S43" s="6" t="s">
        <v>56</v>
      </c>
      <c r="T43" s="6"/>
      <c r="U43" s="7"/>
      <c r="V43" s="15"/>
      <c r="W43" s="15"/>
      <c r="X43" s="6"/>
      <c r="Y43" s="7"/>
      <c r="Z43" s="61"/>
    </row>
    <row r="44" spans="1:26" ht="15" thickTop="1">
      <c r="A44" s="50"/>
      <c r="D44" s="7"/>
      <c r="E44" s="16"/>
      <c r="F44" s="16"/>
      <c r="G44" s="16"/>
      <c r="H44" s="16"/>
      <c r="I44" s="16"/>
      <c r="J44" s="17"/>
      <c r="K44" s="16"/>
      <c r="L44" s="16"/>
      <c r="M44" s="16"/>
      <c r="N44" s="16"/>
      <c r="O44" s="16"/>
      <c r="R44" s="14"/>
      <c r="S44" s="7" t="s">
        <v>58</v>
      </c>
      <c r="T44" s="7"/>
      <c r="U44" s="7"/>
      <c r="V44" s="15">
        <v>2568441.96</v>
      </c>
      <c r="W44" s="15"/>
      <c r="X44" s="7"/>
      <c r="Y44" s="7"/>
      <c r="Z44" s="61">
        <v>1883719.88</v>
      </c>
    </row>
    <row r="45" spans="1:26" ht="14.25">
      <c r="A45" s="55" t="s">
        <v>51</v>
      </c>
      <c r="B45" s="7"/>
      <c r="C45" s="6" t="s">
        <v>52</v>
      </c>
      <c r="D45" s="7"/>
      <c r="E45" s="16"/>
      <c r="F45" s="16"/>
      <c r="G45" s="16"/>
      <c r="H45" s="16"/>
      <c r="I45" s="16"/>
      <c r="J45" s="17"/>
      <c r="K45" s="16"/>
      <c r="L45" s="16"/>
      <c r="M45" s="16"/>
      <c r="N45" s="16"/>
      <c r="O45" s="16"/>
      <c r="R45" s="7"/>
      <c r="S45" s="7" t="s">
        <v>143</v>
      </c>
      <c r="T45" s="7"/>
      <c r="U45" s="7"/>
      <c r="V45" s="15">
        <v>103472.19</v>
      </c>
      <c r="W45" s="15"/>
      <c r="X45" s="7"/>
      <c r="Y45" s="7"/>
      <c r="Z45" s="61">
        <v>2934.7</v>
      </c>
    </row>
    <row r="46" spans="1:26" ht="14.25">
      <c r="A46" s="50"/>
      <c r="B46" s="14" t="s">
        <v>9</v>
      </c>
      <c r="C46" s="6" t="s">
        <v>113</v>
      </c>
      <c r="D46" s="7"/>
      <c r="E46" s="16"/>
      <c r="F46" s="16"/>
      <c r="G46" s="16"/>
      <c r="H46" s="16"/>
      <c r="I46" s="16"/>
      <c r="J46" s="17"/>
      <c r="K46" s="16"/>
      <c r="L46" s="16"/>
      <c r="M46" s="16"/>
      <c r="N46" s="16"/>
      <c r="O46" s="16"/>
      <c r="S46" s="7" t="s">
        <v>60</v>
      </c>
      <c r="T46" s="7"/>
      <c r="U46" s="7"/>
      <c r="V46" s="15">
        <v>5586905.93</v>
      </c>
      <c r="W46" s="15"/>
      <c r="X46" s="7"/>
      <c r="Y46" s="7"/>
      <c r="Z46" s="61">
        <v>6771964.33</v>
      </c>
    </row>
    <row r="47" spans="1:26" ht="14.25">
      <c r="A47" s="50"/>
      <c r="B47" s="7"/>
      <c r="C47" s="7" t="s">
        <v>53</v>
      </c>
      <c r="D47" s="7"/>
      <c r="E47" s="16"/>
      <c r="F47" s="16"/>
      <c r="G47" s="16"/>
      <c r="H47" s="16"/>
      <c r="I47" s="16">
        <v>464183.82</v>
      </c>
      <c r="J47" s="17"/>
      <c r="K47" s="16"/>
      <c r="L47" s="16"/>
      <c r="M47" s="16"/>
      <c r="N47" s="16"/>
      <c r="O47" s="16">
        <v>406797.91</v>
      </c>
      <c r="Q47" s="7"/>
      <c r="R47" s="7"/>
      <c r="S47" s="7" t="s">
        <v>61</v>
      </c>
      <c r="T47" s="7"/>
      <c r="V47" s="15">
        <v>698184.06</v>
      </c>
      <c r="W47" s="15"/>
      <c r="X47" s="7"/>
      <c r="Z47" s="61">
        <v>24865.49</v>
      </c>
    </row>
    <row r="48" spans="1:26" ht="14.25">
      <c r="A48" s="50"/>
      <c r="B48" s="7"/>
      <c r="C48" s="7" t="s">
        <v>55</v>
      </c>
      <c r="D48" s="7"/>
      <c r="E48" s="16"/>
      <c r="F48" s="16"/>
      <c r="G48" s="16"/>
      <c r="H48" s="16"/>
      <c r="I48" s="16">
        <v>262916.53</v>
      </c>
      <c r="J48" s="17"/>
      <c r="K48" s="16"/>
      <c r="L48" s="16"/>
      <c r="M48" s="16"/>
      <c r="N48" s="16"/>
      <c r="O48" s="16">
        <v>0</v>
      </c>
      <c r="Q48" s="7"/>
      <c r="R48" s="7"/>
      <c r="S48" s="7" t="s">
        <v>63</v>
      </c>
      <c r="T48" s="7"/>
      <c r="V48" s="15">
        <v>680019.57</v>
      </c>
      <c r="W48" s="15"/>
      <c r="X48" s="7"/>
      <c r="Z48" s="61">
        <v>520113.81</v>
      </c>
    </row>
    <row r="49" spans="1:26" ht="14.25">
      <c r="A49" s="50"/>
      <c r="B49" s="7"/>
      <c r="C49" s="7" t="s">
        <v>57</v>
      </c>
      <c r="D49" s="6"/>
      <c r="E49" s="16"/>
      <c r="F49" s="16"/>
      <c r="G49" s="16"/>
      <c r="H49" s="16"/>
      <c r="I49" s="16"/>
      <c r="J49" s="17"/>
      <c r="K49" s="16"/>
      <c r="L49" s="16"/>
      <c r="M49" s="16"/>
      <c r="N49" s="16"/>
      <c r="O49" s="16"/>
      <c r="Q49" s="7"/>
      <c r="R49" s="7"/>
      <c r="S49" s="7" t="s">
        <v>64</v>
      </c>
      <c r="T49" s="7"/>
      <c r="U49" s="6"/>
      <c r="V49" s="15">
        <v>214347.53</v>
      </c>
      <c r="W49" s="15"/>
      <c r="X49" s="7"/>
      <c r="Y49" s="6"/>
      <c r="Z49" s="61">
        <v>225186.2</v>
      </c>
    </row>
    <row r="50" spans="1:26" ht="14.25">
      <c r="A50" s="50"/>
      <c r="B50" s="7"/>
      <c r="C50" s="7" t="s">
        <v>59</v>
      </c>
      <c r="D50" s="6"/>
      <c r="E50" s="16"/>
      <c r="F50" s="16"/>
      <c r="G50" s="16"/>
      <c r="H50" s="16"/>
      <c r="I50" s="16">
        <v>17082.45</v>
      </c>
      <c r="J50" s="17"/>
      <c r="K50" s="16"/>
      <c r="L50" s="16"/>
      <c r="M50" s="16"/>
      <c r="N50" s="16"/>
      <c r="O50" s="16">
        <v>93304.74</v>
      </c>
      <c r="Q50" s="7"/>
      <c r="R50" s="7"/>
      <c r="S50" s="7" t="s">
        <v>144</v>
      </c>
      <c r="T50" s="7"/>
      <c r="U50" s="7"/>
      <c r="V50" s="15">
        <v>2812.32</v>
      </c>
      <c r="W50" s="15"/>
      <c r="X50" s="7"/>
      <c r="Y50" s="7"/>
      <c r="Z50" s="61">
        <v>2835.8</v>
      </c>
    </row>
    <row r="51" spans="1:26" ht="14.25">
      <c r="A51" s="50"/>
      <c r="B51" s="7"/>
      <c r="C51" s="7" t="s">
        <v>194</v>
      </c>
      <c r="D51" s="6"/>
      <c r="E51" s="16"/>
      <c r="F51" s="16"/>
      <c r="G51" s="16"/>
      <c r="H51" s="16"/>
      <c r="I51" s="16">
        <v>77269.89</v>
      </c>
      <c r="J51" s="17"/>
      <c r="K51" s="16"/>
      <c r="L51" s="16"/>
      <c r="M51" s="16"/>
      <c r="N51" s="16"/>
      <c r="O51" s="16">
        <v>181738.14</v>
      </c>
      <c r="Q51" s="7"/>
      <c r="R51" s="7"/>
      <c r="S51" s="7" t="s">
        <v>65</v>
      </c>
      <c r="T51" s="7"/>
      <c r="U51" s="7"/>
      <c r="V51" s="15">
        <v>245808.05</v>
      </c>
      <c r="W51" s="15"/>
      <c r="X51" s="7"/>
      <c r="Y51" s="7"/>
      <c r="Z51" s="61">
        <v>25231.15</v>
      </c>
    </row>
    <row r="52" spans="1:26" ht="15" thickBot="1">
      <c r="A52" s="50"/>
      <c r="B52" s="7"/>
      <c r="D52" s="7"/>
      <c r="E52" s="16"/>
      <c r="F52" s="16"/>
      <c r="G52" s="16"/>
      <c r="H52" s="16"/>
      <c r="I52" s="19">
        <f>SUM(I47:I51)</f>
        <v>821452.6900000001</v>
      </c>
      <c r="J52" s="17"/>
      <c r="K52" s="16"/>
      <c r="L52" s="16"/>
      <c r="M52" s="16"/>
      <c r="N52" s="16"/>
      <c r="O52" s="19">
        <f>SUM(O47:O51)</f>
        <v>681840.79</v>
      </c>
      <c r="Q52" s="7"/>
      <c r="R52" s="7"/>
      <c r="U52" s="7"/>
      <c r="V52" s="25">
        <f>SUM(V44:V51)</f>
        <v>10099991.610000001</v>
      </c>
      <c r="W52" s="15"/>
      <c r="Y52" s="7"/>
      <c r="Z52" s="63">
        <f>SUM(Z44:Z51)</f>
        <v>9456851.360000001</v>
      </c>
    </row>
    <row r="53" spans="1:26" ht="15.75" thickBot="1" thickTop="1">
      <c r="A53" s="49"/>
      <c r="D53" s="7"/>
      <c r="E53" s="16"/>
      <c r="F53" s="16"/>
      <c r="G53" s="16"/>
      <c r="H53" s="16"/>
      <c r="I53" s="16"/>
      <c r="J53" s="17"/>
      <c r="K53" s="16"/>
      <c r="L53" s="16"/>
      <c r="M53" s="16"/>
      <c r="N53" s="16"/>
      <c r="O53" s="16"/>
      <c r="Q53" s="7"/>
      <c r="R53" s="7"/>
      <c r="S53" s="7" t="s">
        <v>126</v>
      </c>
      <c r="T53" s="7"/>
      <c r="U53" s="7"/>
      <c r="V53" s="29">
        <f>SUM(V41+V52)</f>
        <v>10104355.070000002</v>
      </c>
      <c r="W53" s="15"/>
      <c r="X53" s="7"/>
      <c r="Y53" s="7"/>
      <c r="Z53" s="66">
        <f>SUM(Z41+Z52)</f>
        <v>9461196.920000002</v>
      </c>
    </row>
    <row r="54" spans="1:26" ht="15" thickTop="1">
      <c r="A54" s="49"/>
      <c r="B54" s="14" t="s">
        <v>12</v>
      </c>
      <c r="C54" s="6" t="s">
        <v>114</v>
      </c>
      <c r="D54" s="7"/>
      <c r="E54" s="16"/>
      <c r="F54" s="16"/>
      <c r="G54" s="16"/>
      <c r="H54" s="16"/>
      <c r="I54" s="16"/>
      <c r="J54" s="17"/>
      <c r="K54" s="16"/>
      <c r="L54" s="16"/>
      <c r="M54" s="16"/>
      <c r="N54" s="16"/>
      <c r="O54" s="16"/>
      <c r="Q54" s="7"/>
      <c r="R54" s="7"/>
      <c r="U54" s="7"/>
      <c r="V54" s="15"/>
      <c r="W54" s="15"/>
      <c r="Y54" s="7"/>
      <c r="Z54" s="61"/>
    </row>
    <row r="55" spans="1:26" ht="14.25">
      <c r="A55" s="49"/>
      <c r="B55" s="7"/>
      <c r="C55" s="7" t="s">
        <v>62</v>
      </c>
      <c r="D55" s="7"/>
      <c r="E55" s="16"/>
      <c r="F55" s="16"/>
      <c r="G55" s="16">
        <v>9528552.7</v>
      </c>
      <c r="H55" s="16"/>
      <c r="I55" s="16"/>
      <c r="J55" s="17"/>
      <c r="K55" s="16"/>
      <c r="L55" s="16"/>
      <c r="M55" s="16">
        <v>8016700.84</v>
      </c>
      <c r="N55" s="16"/>
      <c r="O55" s="16"/>
      <c r="Q55" s="7"/>
      <c r="R55" s="7"/>
      <c r="U55" s="7"/>
      <c r="V55" s="15"/>
      <c r="W55" s="15"/>
      <c r="Y55" s="7"/>
      <c r="Z55" s="61"/>
    </row>
    <row r="56" spans="1:26" ht="14.25">
      <c r="A56" s="49"/>
      <c r="B56" s="7"/>
      <c r="C56" s="7" t="s">
        <v>204</v>
      </c>
      <c r="D56" s="7"/>
      <c r="E56" s="16"/>
      <c r="F56" s="16"/>
      <c r="G56" s="26">
        <v>0</v>
      </c>
      <c r="H56" s="16"/>
      <c r="I56" s="16">
        <f>SUM(G55-G56)</f>
        <v>9528552.7</v>
      </c>
      <c r="J56" s="17"/>
      <c r="K56" s="16"/>
      <c r="L56" s="16"/>
      <c r="M56" s="26">
        <v>194103.34</v>
      </c>
      <c r="N56" s="16"/>
      <c r="O56" s="16">
        <f>SUM(M55-M56)</f>
        <v>7822597.5</v>
      </c>
      <c r="Q56" s="7"/>
      <c r="R56" s="7"/>
      <c r="U56" s="7"/>
      <c r="V56" s="15"/>
      <c r="W56" s="15"/>
      <c r="Y56" s="7"/>
      <c r="Z56" s="61"/>
    </row>
    <row r="57" spans="1:26" ht="14.25">
      <c r="A57" s="50"/>
      <c r="B57" s="7"/>
      <c r="C57" s="7" t="s">
        <v>138</v>
      </c>
      <c r="D57" s="6"/>
      <c r="E57" s="16"/>
      <c r="F57" s="16"/>
      <c r="G57" s="16"/>
      <c r="H57" s="16"/>
      <c r="I57" s="16">
        <v>329778.85</v>
      </c>
      <c r="J57" s="17"/>
      <c r="K57" s="16"/>
      <c r="L57" s="16"/>
      <c r="M57" s="16"/>
      <c r="N57" s="16"/>
      <c r="O57" s="16">
        <v>254915.24</v>
      </c>
      <c r="Q57" s="7"/>
      <c r="R57" s="7"/>
      <c r="U57" s="7"/>
      <c r="V57" s="15"/>
      <c r="W57" s="15"/>
      <c r="Y57" s="7"/>
      <c r="Z57" s="61"/>
    </row>
    <row r="58" spans="1:26" ht="14.25">
      <c r="A58" s="50"/>
      <c r="C58" s="7" t="s">
        <v>115</v>
      </c>
      <c r="D58" s="7"/>
      <c r="E58" s="16"/>
      <c r="F58" s="16"/>
      <c r="G58" s="16"/>
      <c r="H58" s="16"/>
      <c r="I58" s="16">
        <v>537662.35</v>
      </c>
      <c r="J58" s="17"/>
      <c r="K58" s="16"/>
      <c r="L58" s="16"/>
      <c r="M58" s="16"/>
      <c r="N58" s="16"/>
      <c r="O58" s="16">
        <v>664609.46</v>
      </c>
      <c r="Q58" s="7"/>
      <c r="R58" s="7"/>
      <c r="U58" s="7"/>
      <c r="V58" s="15"/>
      <c r="W58" s="15"/>
      <c r="Y58" s="7"/>
      <c r="Z58" s="61"/>
    </row>
    <row r="59" spans="1:26" ht="14.25">
      <c r="A59" s="50"/>
      <c r="B59" s="7"/>
      <c r="C59" s="7" t="s">
        <v>68</v>
      </c>
      <c r="D59" s="7"/>
      <c r="E59" s="16"/>
      <c r="F59" s="16"/>
      <c r="G59" s="16"/>
      <c r="H59" s="16"/>
      <c r="I59" s="16"/>
      <c r="J59" s="17"/>
      <c r="K59" s="16"/>
      <c r="L59" s="16"/>
      <c r="M59" s="16"/>
      <c r="N59" s="16"/>
      <c r="O59" s="16"/>
      <c r="Q59" s="7"/>
      <c r="R59" s="7"/>
      <c r="U59" s="7"/>
      <c r="V59" s="15"/>
      <c r="W59" s="15"/>
      <c r="Y59" s="7"/>
      <c r="Z59" s="61"/>
    </row>
    <row r="60" spans="1:26" ht="14.25">
      <c r="A60" s="50"/>
      <c r="C60" s="7" t="s">
        <v>70</v>
      </c>
      <c r="D60" s="7"/>
      <c r="E60" s="16"/>
      <c r="F60" s="16"/>
      <c r="G60" s="16"/>
      <c r="H60" s="16"/>
      <c r="I60" s="16"/>
      <c r="J60" s="17"/>
      <c r="K60" s="16"/>
      <c r="L60" s="16"/>
      <c r="M60" s="16"/>
      <c r="N60" s="16"/>
      <c r="O60" s="16"/>
      <c r="Q60" s="7"/>
      <c r="R60" s="7"/>
      <c r="U60" s="7"/>
      <c r="V60" s="15"/>
      <c r="W60" s="15"/>
      <c r="Y60" s="7"/>
      <c r="Z60" s="61"/>
    </row>
    <row r="61" spans="1:26" ht="14.25">
      <c r="A61" s="50"/>
      <c r="C61" s="7" t="s">
        <v>71</v>
      </c>
      <c r="D61" s="7"/>
      <c r="E61" s="16"/>
      <c r="F61" s="16"/>
      <c r="G61" s="16"/>
      <c r="H61" s="16"/>
      <c r="I61" s="16"/>
      <c r="J61" s="17"/>
      <c r="K61" s="16"/>
      <c r="L61" s="16"/>
      <c r="M61" s="16"/>
      <c r="N61" s="16"/>
      <c r="O61" s="16"/>
      <c r="Q61" s="7"/>
      <c r="R61" s="7"/>
      <c r="U61" s="7"/>
      <c r="V61" s="15"/>
      <c r="W61" s="15"/>
      <c r="Y61" s="7"/>
      <c r="Z61" s="61"/>
    </row>
    <row r="62" spans="1:26" ht="14.25">
      <c r="A62" s="50"/>
      <c r="B62" s="7"/>
      <c r="C62" s="7" t="s">
        <v>72</v>
      </c>
      <c r="D62" s="7"/>
      <c r="E62" s="16"/>
      <c r="F62" s="16"/>
      <c r="G62" s="16"/>
      <c r="H62" s="16"/>
      <c r="I62" s="16">
        <v>91500</v>
      </c>
      <c r="J62" s="17"/>
      <c r="K62" s="16"/>
      <c r="L62" s="16"/>
      <c r="M62" s="16"/>
      <c r="N62" s="16"/>
      <c r="O62" s="16">
        <v>16500</v>
      </c>
      <c r="Q62" s="7"/>
      <c r="R62" s="7"/>
      <c r="U62" s="7"/>
      <c r="V62" s="15"/>
      <c r="W62" s="15"/>
      <c r="Y62" s="7"/>
      <c r="Z62" s="61"/>
    </row>
    <row r="63" spans="1:26" ht="14.25">
      <c r="A63" s="50"/>
      <c r="C63" s="7" t="s">
        <v>75</v>
      </c>
      <c r="D63" s="7"/>
      <c r="E63" s="16"/>
      <c r="F63" s="16"/>
      <c r="G63" s="16"/>
      <c r="H63" s="16"/>
      <c r="I63" s="16"/>
      <c r="J63" s="17"/>
      <c r="K63" s="16"/>
      <c r="L63" s="16"/>
      <c r="M63" s="16"/>
      <c r="N63" s="16"/>
      <c r="O63" s="16"/>
      <c r="Q63" s="7"/>
      <c r="R63" s="7"/>
      <c r="U63" s="7"/>
      <c r="V63" s="15"/>
      <c r="W63" s="15"/>
      <c r="Y63" s="7"/>
      <c r="Z63" s="61"/>
    </row>
    <row r="64" spans="1:26" ht="14.25">
      <c r="A64" s="50"/>
      <c r="C64" s="7" t="s">
        <v>76</v>
      </c>
      <c r="D64" s="7"/>
      <c r="E64" s="16"/>
      <c r="F64" s="16"/>
      <c r="G64" s="16">
        <v>22978.71</v>
      </c>
      <c r="H64" s="16"/>
      <c r="I64" s="16"/>
      <c r="J64" s="17"/>
      <c r="K64" s="16"/>
      <c r="L64" s="16"/>
      <c r="M64" s="16">
        <v>20343.77</v>
      </c>
      <c r="N64" s="16"/>
      <c r="O64" s="16"/>
      <c r="Q64" s="7"/>
      <c r="R64" s="7"/>
      <c r="U64" s="7"/>
      <c r="V64" s="15"/>
      <c r="W64" s="15"/>
      <c r="Y64" s="7"/>
      <c r="Z64" s="61"/>
    </row>
    <row r="65" spans="1:26" ht="14.25">
      <c r="A65" s="50"/>
      <c r="C65" s="7" t="s">
        <v>205</v>
      </c>
      <c r="D65" s="7"/>
      <c r="E65" s="16"/>
      <c r="F65" s="16"/>
      <c r="G65" s="26">
        <v>0</v>
      </c>
      <c r="H65" s="16"/>
      <c r="I65" s="16">
        <f>SUM(G64-G65)</f>
        <v>22978.71</v>
      </c>
      <c r="J65" s="17"/>
      <c r="K65" s="16"/>
      <c r="L65" s="16"/>
      <c r="M65" s="26">
        <v>20343.77</v>
      </c>
      <c r="N65" s="16"/>
      <c r="O65" s="16">
        <f>SUM(M64-M65)</f>
        <v>0</v>
      </c>
      <c r="Q65" s="7"/>
      <c r="R65" s="7"/>
      <c r="U65" s="7"/>
      <c r="V65" s="15"/>
      <c r="W65" s="15"/>
      <c r="Y65" s="7"/>
      <c r="Z65" s="61"/>
    </row>
    <row r="66" spans="1:26" ht="14.25">
      <c r="A66" s="50"/>
      <c r="C66" s="7" t="s">
        <v>78</v>
      </c>
      <c r="D66" s="7"/>
      <c r="E66" s="16"/>
      <c r="F66" s="16"/>
      <c r="G66" s="16"/>
      <c r="H66" s="16"/>
      <c r="I66" s="16">
        <v>1295612.09</v>
      </c>
      <c r="J66" s="17"/>
      <c r="K66" s="16"/>
      <c r="L66" s="16"/>
      <c r="M66" s="16"/>
      <c r="N66" s="16"/>
      <c r="O66" s="16">
        <v>1168494.72</v>
      </c>
      <c r="Q66" s="7"/>
      <c r="R66" s="7"/>
      <c r="U66" s="7"/>
      <c r="V66" s="15"/>
      <c r="W66" s="15"/>
      <c r="Y66" s="7"/>
      <c r="Z66" s="61"/>
    </row>
    <row r="67" spans="1:26" ht="14.25">
      <c r="A67" s="50"/>
      <c r="C67" s="7" t="s">
        <v>79</v>
      </c>
      <c r="D67" s="7"/>
      <c r="E67" s="16"/>
      <c r="F67" s="16"/>
      <c r="G67" s="16"/>
      <c r="H67" s="16"/>
      <c r="I67" s="16">
        <v>68193.99</v>
      </c>
      <c r="J67" s="17"/>
      <c r="K67" s="16"/>
      <c r="L67" s="16"/>
      <c r="M67" s="16"/>
      <c r="N67" s="16"/>
      <c r="O67" s="16">
        <v>13815.47</v>
      </c>
      <c r="Q67" s="7"/>
      <c r="R67" s="7"/>
      <c r="U67" s="7"/>
      <c r="V67" s="15"/>
      <c r="W67" s="15"/>
      <c r="Y67" s="7"/>
      <c r="Z67" s="61"/>
    </row>
    <row r="68" spans="1:26" ht="15" thickBot="1">
      <c r="A68" s="50"/>
      <c r="D68" s="7"/>
      <c r="E68" s="16"/>
      <c r="F68" s="16"/>
      <c r="G68" s="16"/>
      <c r="H68" s="16"/>
      <c r="I68" s="19">
        <f>SUM(I55:I67)</f>
        <v>11874278.69</v>
      </c>
      <c r="J68" s="17"/>
      <c r="K68" s="16"/>
      <c r="L68" s="16"/>
      <c r="M68" s="16"/>
      <c r="N68" s="16"/>
      <c r="O68" s="19">
        <f>SUM(O55:O67)</f>
        <v>9940932.39</v>
      </c>
      <c r="Q68" s="7"/>
      <c r="R68" s="7"/>
      <c r="U68" s="7"/>
      <c r="V68" s="15"/>
      <c r="W68" s="15"/>
      <c r="Y68" s="7"/>
      <c r="Z68" s="61"/>
    </row>
    <row r="69" spans="1:26" ht="15" thickTop="1">
      <c r="A69" s="50"/>
      <c r="B69" s="14" t="s">
        <v>17</v>
      </c>
      <c r="C69" s="6" t="s">
        <v>122</v>
      </c>
      <c r="D69" s="7"/>
      <c r="E69" s="16"/>
      <c r="F69" s="16"/>
      <c r="G69" s="16"/>
      <c r="H69" s="16"/>
      <c r="I69" s="16"/>
      <c r="J69" s="17"/>
      <c r="K69" s="16"/>
      <c r="L69" s="16"/>
      <c r="M69" s="16"/>
      <c r="N69" s="16"/>
      <c r="O69" s="16"/>
      <c r="Q69" s="7"/>
      <c r="R69" s="7"/>
      <c r="U69" s="7"/>
      <c r="V69" s="15"/>
      <c r="W69" s="15"/>
      <c r="Y69" s="7"/>
      <c r="Z69" s="61"/>
    </row>
    <row r="70" spans="1:26" ht="15" thickBot="1">
      <c r="A70" s="50"/>
      <c r="B70" s="7"/>
      <c r="C70" s="7" t="s">
        <v>80</v>
      </c>
      <c r="D70" s="7"/>
      <c r="E70" s="16"/>
      <c r="F70" s="16"/>
      <c r="G70" s="16"/>
      <c r="H70" s="16"/>
      <c r="I70" s="22">
        <v>180005.87</v>
      </c>
      <c r="J70" s="17"/>
      <c r="K70" s="16"/>
      <c r="L70" s="16"/>
      <c r="M70" s="16"/>
      <c r="N70" s="16"/>
      <c r="O70" s="22">
        <v>180005.87</v>
      </c>
      <c r="Q70" s="7"/>
      <c r="R70" s="7"/>
      <c r="U70" s="7"/>
      <c r="V70" s="15"/>
      <c r="W70" s="15"/>
      <c r="Y70" s="7"/>
      <c r="Z70" s="61"/>
    </row>
    <row r="71" spans="1:26" ht="15" thickTop="1">
      <c r="A71" s="50"/>
      <c r="B71" s="7"/>
      <c r="C71" s="7"/>
      <c r="D71" s="7"/>
      <c r="E71" s="16"/>
      <c r="F71" s="16"/>
      <c r="G71" s="16"/>
      <c r="H71" s="16"/>
      <c r="I71" s="16"/>
      <c r="J71" s="17"/>
      <c r="K71" s="16"/>
      <c r="L71" s="16"/>
      <c r="M71" s="16"/>
      <c r="N71" s="16"/>
      <c r="O71" s="16"/>
      <c r="Q71" s="7"/>
      <c r="R71" s="7"/>
      <c r="U71" s="7"/>
      <c r="V71" s="15"/>
      <c r="W71" s="15"/>
      <c r="Y71" s="7"/>
      <c r="Z71" s="61"/>
    </row>
    <row r="72" spans="1:26" ht="14.25">
      <c r="A72" s="49"/>
      <c r="B72" s="14" t="s">
        <v>22</v>
      </c>
      <c r="C72" s="6" t="s">
        <v>120</v>
      </c>
      <c r="D72" s="7"/>
      <c r="E72" s="16"/>
      <c r="F72" s="16"/>
      <c r="G72" s="16"/>
      <c r="H72" s="16"/>
      <c r="I72" s="16"/>
      <c r="J72" s="17"/>
      <c r="K72" s="16"/>
      <c r="L72" s="16"/>
      <c r="M72" s="16"/>
      <c r="N72" s="16"/>
      <c r="O72" s="16"/>
      <c r="Q72" s="7"/>
      <c r="R72" s="7"/>
      <c r="U72" s="7"/>
      <c r="V72" s="15"/>
      <c r="W72" s="15"/>
      <c r="Y72" s="7"/>
      <c r="Z72" s="61"/>
    </row>
    <row r="73" spans="1:26" ht="14.25">
      <c r="A73" s="49"/>
      <c r="B73" s="7"/>
      <c r="C73" s="7" t="s">
        <v>121</v>
      </c>
      <c r="E73" s="16"/>
      <c r="F73" s="16"/>
      <c r="G73" s="16"/>
      <c r="H73" s="16"/>
      <c r="I73" s="16">
        <v>92264.65</v>
      </c>
      <c r="J73" s="17"/>
      <c r="K73" s="16"/>
      <c r="L73" s="16"/>
      <c r="M73" s="16"/>
      <c r="N73" s="16"/>
      <c r="O73" s="16">
        <v>76245.72</v>
      </c>
      <c r="Q73" s="7"/>
      <c r="R73" s="7"/>
      <c r="U73" s="7"/>
      <c r="V73" s="15"/>
      <c r="W73" s="15"/>
      <c r="Y73" s="7"/>
      <c r="Z73" s="61"/>
    </row>
    <row r="74" spans="1:26" ht="14.25">
      <c r="A74" s="49"/>
      <c r="C74" s="7" t="s">
        <v>81</v>
      </c>
      <c r="D74" s="6"/>
      <c r="E74" s="16"/>
      <c r="F74" s="16"/>
      <c r="G74" s="16"/>
      <c r="H74" s="16"/>
      <c r="I74" s="16">
        <v>275746.77</v>
      </c>
      <c r="J74" s="17"/>
      <c r="K74" s="16"/>
      <c r="L74" s="16"/>
      <c r="M74" s="16"/>
      <c r="N74" s="16"/>
      <c r="O74" s="16">
        <v>447016.27</v>
      </c>
      <c r="Q74" s="7"/>
      <c r="R74" s="7"/>
      <c r="U74" s="7"/>
      <c r="V74" s="15"/>
      <c r="W74" s="15"/>
      <c r="Y74" s="7"/>
      <c r="Z74" s="61"/>
    </row>
    <row r="75" spans="1:26" ht="15" thickBot="1">
      <c r="A75" s="49"/>
      <c r="D75" s="7"/>
      <c r="E75" s="16"/>
      <c r="F75" s="16"/>
      <c r="G75" s="16"/>
      <c r="H75" s="16"/>
      <c r="I75" s="19">
        <f>SUM(I73:I74)</f>
        <v>368011.42000000004</v>
      </c>
      <c r="J75" s="17"/>
      <c r="K75" s="16"/>
      <c r="L75" s="16"/>
      <c r="M75" s="16"/>
      <c r="N75" s="16"/>
      <c r="O75" s="19">
        <f>SUM(O73:O74)</f>
        <v>523261.99</v>
      </c>
      <c r="Q75" s="7"/>
      <c r="R75" s="7"/>
      <c r="U75" s="7"/>
      <c r="V75" s="15"/>
      <c r="W75" s="15"/>
      <c r="Y75" s="7"/>
      <c r="Z75" s="61"/>
    </row>
    <row r="76" spans="1:26" ht="15.75" thickBot="1" thickTop="1">
      <c r="A76" s="50"/>
      <c r="C76" s="7" t="s">
        <v>82</v>
      </c>
      <c r="D76" s="7"/>
      <c r="E76" s="16"/>
      <c r="F76" s="16"/>
      <c r="G76" s="16"/>
      <c r="H76" s="16"/>
      <c r="I76" s="28">
        <f>SUM(I52+I68+I70+I75)</f>
        <v>13243748.669999998</v>
      </c>
      <c r="J76" s="17"/>
      <c r="K76" s="16"/>
      <c r="L76" s="16"/>
      <c r="M76" s="16"/>
      <c r="N76" s="16"/>
      <c r="O76" s="28">
        <f>SUM(O52+O68+O70+O75)</f>
        <v>11326041.04</v>
      </c>
      <c r="Q76" s="7"/>
      <c r="R76" s="7"/>
      <c r="U76" s="7"/>
      <c r="V76" s="15"/>
      <c r="W76" s="15"/>
      <c r="Y76" s="7"/>
      <c r="Z76" s="61"/>
    </row>
    <row r="77" spans="1:26" ht="15" thickTop="1">
      <c r="A77" s="50"/>
      <c r="D77" s="7"/>
      <c r="E77" s="16"/>
      <c r="F77" s="16"/>
      <c r="G77" s="16"/>
      <c r="H77" s="16"/>
      <c r="I77" s="16"/>
      <c r="J77" s="17"/>
      <c r="K77" s="16"/>
      <c r="L77" s="16"/>
      <c r="M77" s="16"/>
      <c r="N77" s="16"/>
      <c r="O77" s="16"/>
      <c r="Q77" s="7"/>
      <c r="R77" s="7"/>
      <c r="U77" s="7"/>
      <c r="V77" s="15"/>
      <c r="W77" s="15"/>
      <c r="Y77" s="7"/>
      <c r="Z77" s="61"/>
    </row>
    <row r="78" spans="1:26" ht="14.25">
      <c r="A78" s="55" t="s">
        <v>83</v>
      </c>
      <c r="B78" s="7"/>
      <c r="C78" s="6" t="s">
        <v>84</v>
      </c>
      <c r="D78" s="7"/>
      <c r="E78" s="16"/>
      <c r="F78" s="16"/>
      <c r="G78" s="16"/>
      <c r="H78" s="16"/>
      <c r="I78" s="16"/>
      <c r="J78" s="17"/>
      <c r="K78" s="16"/>
      <c r="L78" s="16"/>
      <c r="M78" s="16"/>
      <c r="N78" s="16"/>
      <c r="O78" s="16"/>
      <c r="Q78" s="14" t="s">
        <v>51</v>
      </c>
      <c r="R78" s="7"/>
      <c r="S78" s="6" t="s">
        <v>66</v>
      </c>
      <c r="T78" s="6"/>
      <c r="U78" s="7"/>
      <c r="V78" s="15"/>
      <c r="W78" s="15"/>
      <c r="X78" s="6"/>
      <c r="Y78" s="7"/>
      <c r="Z78" s="61"/>
    </row>
    <row r="79" spans="1:26" ht="14.25">
      <c r="A79" s="49"/>
      <c r="B79" s="7"/>
      <c r="C79" s="7" t="s">
        <v>116</v>
      </c>
      <c r="D79" s="7"/>
      <c r="E79" s="16"/>
      <c r="F79" s="16"/>
      <c r="G79" s="16"/>
      <c r="H79" s="16"/>
      <c r="I79" s="16">
        <v>63444.33</v>
      </c>
      <c r="J79" s="17"/>
      <c r="K79" s="16"/>
      <c r="L79" s="16"/>
      <c r="M79" s="16"/>
      <c r="N79" s="16"/>
      <c r="O79" s="16">
        <v>51487.13</v>
      </c>
      <c r="R79" s="7"/>
      <c r="S79" s="7" t="s">
        <v>67</v>
      </c>
      <c r="T79" s="7"/>
      <c r="U79" s="7"/>
      <c r="V79" s="15">
        <v>150601.51</v>
      </c>
      <c r="W79" s="15"/>
      <c r="X79" s="7"/>
      <c r="Y79" s="7"/>
      <c r="Z79" s="61">
        <v>148443.86</v>
      </c>
    </row>
    <row r="80" spans="1:26" ht="14.25">
      <c r="A80" s="49"/>
      <c r="B80" s="7"/>
      <c r="C80" s="7" t="s">
        <v>85</v>
      </c>
      <c r="D80" s="6"/>
      <c r="E80" s="16"/>
      <c r="F80" s="16"/>
      <c r="G80" s="16"/>
      <c r="H80" s="16"/>
      <c r="I80" s="16">
        <v>61558.91</v>
      </c>
      <c r="J80" s="17"/>
      <c r="K80" s="16"/>
      <c r="L80" s="16"/>
      <c r="M80" s="16"/>
      <c r="N80" s="16"/>
      <c r="O80" s="16">
        <v>76786.66</v>
      </c>
      <c r="R80" s="7"/>
      <c r="S80" s="7" t="s">
        <v>69</v>
      </c>
      <c r="T80" s="7"/>
      <c r="U80" s="7"/>
      <c r="V80" s="15">
        <v>21983.01</v>
      </c>
      <c r="W80" s="15"/>
      <c r="X80" s="7"/>
      <c r="Y80" s="7"/>
      <c r="Z80" s="61">
        <v>21098.46</v>
      </c>
    </row>
    <row r="81" spans="1:26" ht="15" thickBot="1">
      <c r="A81" s="49"/>
      <c r="D81" s="7"/>
      <c r="E81" s="16"/>
      <c r="F81" s="16"/>
      <c r="G81" s="16"/>
      <c r="H81" s="16"/>
      <c r="I81" s="19">
        <f>SUM(I79:I80)</f>
        <v>125003.24</v>
      </c>
      <c r="J81" s="17"/>
      <c r="K81" s="16"/>
      <c r="L81" s="16"/>
      <c r="M81" s="16"/>
      <c r="N81" s="16"/>
      <c r="O81" s="19">
        <f>SUM(O79:O80)</f>
        <v>128273.79000000001</v>
      </c>
      <c r="U81" s="7"/>
      <c r="V81" s="25">
        <f>SUM(V79:V80)</f>
        <v>172584.52000000002</v>
      </c>
      <c r="W81" s="15"/>
      <c r="Y81" s="7"/>
      <c r="Z81" s="63">
        <f>SUM(Z79:Z80)</f>
        <v>169542.31999999998</v>
      </c>
    </row>
    <row r="82" spans="1:26" ht="15" thickTop="1">
      <c r="A82" s="49"/>
      <c r="D82" s="7"/>
      <c r="E82" s="16"/>
      <c r="F82" s="16"/>
      <c r="G82" s="16"/>
      <c r="H82" s="16"/>
      <c r="I82" s="16"/>
      <c r="J82" s="17"/>
      <c r="K82" s="16"/>
      <c r="L82" s="16"/>
      <c r="M82" s="16"/>
      <c r="N82" s="16"/>
      <c r="O82" s="16"/>
      <c r="S82" s="14" t="s">
        <v>127</v>
      </c>
      <c r="T82" s="14"/>
      <c r="U82" s="7"/>
      <c r="V82" s="15"/>
      <c r="W82" s="15"/>
      <c r="X82" s="14"/>
      <c r="Y82" s="7"/>
      <c r="Z82" s="61"/>
    </row>
    <row r="83" spans="1:26" ht="15" thickBot="1">
      <c r="A83" s="49"/>
      <c r="C83" s="14" t="s">
        <v>139</v>
      </c>
      <c r="E83" s="16"/>
      <c r="F83" s="16"/>
      <c r="G83" s="16"/>
      <c r="H83" s="16"/>
      <c r="I83" s="22">
        <f>SUM(I15+I43+I76+I81)</f>
        <v>18372072.519999996</v>
      </c>
      <c r="J83" s="17"/>
      <c r="K83" s="16"/>
      <c r="L83" s="16"/>
      <c r="M83" s="16"/>
      <c r="N83" s="16"/>
      <c r="O83" s="22">
        <f>SUM(O15+O43+O76+O81)</f>
        <v>16786503.709999997</v>
      </c>
      <c r="S83" s="14" t="s">
        <v>128</v>
      </c>
      <c r="T83" s="14"/>
      <c r="U83" s="7"/>
      <c r="V83" s="18">
        <f>SUM(V34+V37+V53+V81)</f>
        <v>18372072.52</v>
      </c>
      <c r="W83" s="15"/>
      <c r="X83" s="14"/>
      <c r="Y83" s="7"/>
      <c r="Z83" s="60">
        <f>SUM(Z34+Z37+Z53+Z81)</f>
        <v>16786503.71</v>
      </c>
    </row>
    <row r="84" spans="1:26" ht="15" thickTop="1">
      <c r="A84" s="49"/>
      <c r="E84" s="16"/>
      <c r="F84" s="16"/>
      <c r="G84" s="16"/>
      <c r="H84" s="16"/>
      <c r="I84" s="16"/>
      <c r="J84" s="17"/>
      <c r="K84" s="16"/>
      <c r="L84" s="16"/>
      <c r="M84" s="16"/>
      <c r="N84" s="16"/>
      <c r="O84" s="16"/>
      <c r="Z84" s="40"/>
    </row>
    <row r="85" spans="1:26" ht="14.25">
      <c r="A85" s="49"/>
      <c r="C85" s="6" t="s">
        <v>123</v>
      </c>
      <c r="D85" s="7"/>
      <c r="E85" s="16"/>
      <c r="F85" s="16"/>
      <c r="G85" s="16"/>
      <c r="H85" s="16"/>
      <c r="I85" s="16"/>
      <c r="J85" s="17"/>
      <c r="K85" s="16"/>
      <c r="L85" s="16"/>
      <c r="M85" s="16"/>
      <c r="N85" s="16"/>
      <c r="O85" s="16"/>
      <c r="S85" s="6" t="s">
        <v>129</v>
      </c>
      <c r="T85" s="6"/>
      <c r="V85" s="15"/>
      <c r="W85" s="15"/>
      <c r="X85" s="6"/>
      <c r="Z85" s="61"/>
    </row>
    <row r="86" spans="1:26" ht="14.25">
      <c r="A86" s="49"/>
      <c r="B86" s="7"/>
      <c r="C86" s="7" t="s">
        <v>86</v>
      </c>
      <c r="E86" s="16"/>
      <c r="F86" s="16"/>
      <c r="G86" s="16"/>
      <c r="H86" s="16"/>
      <c r="I86" s="16">
        <v>11.26</v>
      </c>
      <c r="J86" s="17"/>
      <c r="K86" s="16"/>
      <c r="L86" s="16"/>
      <c r="M86" s="16"/>
      <c r="N86" s="16"/>
      <c r="O86" s="16">
        <v>11.11</v>
      </c>
      <c r="S86" s="7" t="s">
        <v>73</v>
      </c>
      <c r="T86" s="7"/>
      <c r="U86" s="7"/>
      <c r="V86" s="15">
        <v>11.26</v>
      </c>
      <c r="W86" s="15"/>
      <c r="X86" s="7"/>
      <c r="Y86" s="7"/>
      <c r="Z86" s="61">
        <v>11.11</v>
      </c>
    </row>
    <row r="87" spans="1:26" ht="14.25">
      <c r="A87" s="50"/>
      <c r="B87" s="7"/>
      <c r="C87" s="7" t="s">
        <v>74</v>
      </c>
      <c r="D87" s="6"/>
      <c r="E87" s="16"/>
      <c r="F87" s="16"/>
      <c r="G87" s="16"/>
      <c r="H87" s="16"/>
      <c r="I87" s="16">
        <v>3188685.31</v>
      </c>
      <c r="J87" s="17"/>
      <c r="K87" s="16"/>
      <c r="L87" s="16"/>
      <c r="M87" s="16"/>
      <c r="N87" s="16"/>
      <c r="O87" s="16">
        <v>1833688.37</v>
      </c>
      <c r="S87" s="7" t="s">
        <v>74</v>
      </c>
      <c r="T87" s="7"/>
      <c r="V87" s="15">
        <v>3188685.31</v>
      </c>
      <c r="W87" s="15"/>
      <c r="X87" s="7"/>
      <c r="Z87" s="61">
        <v>1833688.37</v>
      </c>
    </row>
    <row r="88" spans="1:26" ht="14.25">
      <c r="A88" s="49"/>
      <c r="C88" s="7" t="s">
        <v>77</v>
      </c>
      <c r="D88" s="7"/>
      <c r="E88" s="16"/>
      <c r="F88" s="16"/>
      <c r="G88" s="16"/>
      <c r="H88" s="16"/>
      <c r="I88" s="16">
        <v>6083547.73</v>
      </c>
      <c r="J88" s="17"/>
      <c r="K88" s="16"/>
      <c r="L88" s="16"/>
      <c r="M88" s="16"/>
      <c r="N88" s="16"/>
      <c r="O88" s="16">
        <v>4604173.18</v>
      </c>
      <c r="S88" s="7" t="s">
        <v>77</v>
      </c>
      <c r="T88" s="7"/>
      <c r="U88" s="7"/>
      <c r="V88" s="15">
        <v>6083547.73</v>
      </c>
      <c r="W88" s="15"/>
      <c r="X88" s="7"/>
      <c r="Y88" s="7"/>
      <c r="Z88" s="61">
        <v>4604173.18</v>
      </c>
    </row>
    <row r="89" spans="1:26" ht="15" thickBot="1">
      <c r="A89" s="49"/>
      <c r="D89" s="7"/>
      <c r="E89" s="16"/>
      <c r="F89" s="16"/>
      <c r="G89" s="16"/>
      <c r="H89" s="16"/>
      <c r="I89" s="19">
        <f>SUM(I86:I88)</f>
        <v>9272244.3</v>
      </c>
      <c r="J89" s="17"/>
      <c r="K89" s="16"/>
      <c r="L89" s="16"/>
      <c r="M89" s="16"/>
      <c r="N89" s="16"/>
      <c r="O89" s="19">
        <f>SUM(O86:O88)</f>
        <v>6437872.66</v>
      </c>
      <c r="U89" s="7"/>
      <c r="V89" s="25">
        <f>SUM(V86:V88)</f>
        <v>9272244.3</v>
      </c>
      <c r="W89" s="15"/>
      <c r="Y89" s="7"/>
      <c r="Z89" s="63">
        <f>SUM(Z86:Z88)</f>
        <v>6437872.66</v>
      </c>
    </row>
    <row r="90" spans="1:26" ht="15" thickTop="1">
      <c r="A90" s="49"/>
      <c r="E90" s="17"/>
      <c r="F90" s="17"/>
      <c r="G90" s="17"/>
      <c r="H90" s="17"/>
      <c r="I90" s="17"/>
      <c r="J90" s="17"/>
      <c r="K90" s="17"/>
      <c r="L90" s="17"/>
      <c r="M90" s="17"/>
      <c r="N90" s="17"/>
      <c r="O90" s="17"/>
      <c r="Z90" s="40"/>
    </row>
    <row r="91" spans="1:26" s="7" customFormat="1" ht="12.75">
      <c r="A91" s="50"/>
      <c r="C91" s="6" t="s">
        <v>145</v>
      </c>
      <c r="E91" s="17"/>
      <c r="F91" s="17"/>
      <c r="G91" s="17"/>
      <c r="H91" s="17"/>
      <c r="I91" s="17"/>
      <c r="J91" s="17"/>
      <c r="K91" s="17"/>
      <c r="L91" s="17"/>
      <c r="M91" s="17"/>
      <c r="N91" s="17"/>
      <c r="O91" s="17"/>
      <c r="Z91" s="67"/>
    </row>
    <row r="92" spans="1:26" s="7" customFormat="1" ht="12.75">
      <c r="A92" s="50"/>
      <c r="C92" s="14" t="s">
        <v>206</v>
      </c>
      <c r="E92" s="17"/>
      <c r="F92" s="17"/>
      <c r="G92" s="17"/>
      <c r="H92" s="17"/>
      <c r="I92" s="17"/>
      <c r="J92" s="17"/>
      <c r="K92" s="17"/>
      <c r="L92" s="17"/>
      <c r="M92" s="17"/>
      <c r="N92" s="17"/>
      <c r="O92" s="17"/>
      <c r="Z92" s="67"/>
    </row>
    <row r="93" spans="1:26" s="7" customFormat="1" ht="12.75">
      <c r="A93" s="50"/>
      <c r="C93" s="14" t="s">
        <v>207</v>
      </c>
      <c r="E93" s="17"/>
      <c r="F93" s="17"/>
      <c r="G93" s="17"/>
      <c r="H93" s="17"/>
      <c r="I93" s="17"/>
      <c r="J93" s="17"/>
      <c r="K93" s="17"/>
      <c r="L93" s="17"/>
      <c r="M93" s="17"/>
      <c r="N93" s="17"/>
      <c r="O93" s="17"/>
      <c r="Z93" s="67"/>
    </row>
    <row r="94" spans="1:26" s="7" customFormat="1" ht="12.75">
      <c r="A94" s="50"/>
      <c r="C94" s="14" t="s">
        <v>208</v>
      </c>
      <c r="E94" s="17"/>
      <c r="F94" s="17"/>
      <c r="G94" s="17"/>
      <c r="H94" s="17"/>
      <c r="I94" s="17"/>
      <c r="J94" s="17"/>
      <c r="K94" s="17"/>
      <c r="L94" s="17"/>
      <c r="M94" s="17"/>
      <c r="N94" s="17"/>
      <c r="O94" s="17"/>
      <c r="Z94" s="67"/>
    </row>
    <row r="95" spans="1:26" s="7" customFormat="1" ht="12.75">
      <c r="A95" s="50"/>
      <c r="C95" s="14" t="s">
        <v>209</v>
      </c>
      <c r="E95" s="17"/>
      <c r="F95" s="17"/>
      <c r="G95" s="17"/>
      <c r="H95" s="17"/>
      <c r="I95" s="17"/>
      <c r="J95" s="17"/>
      <c r="K95" s="17"/>
      <c r="L95" s="17"/>
      <c r="M95" s="17"/>
      <c r="N95" s="17"/>
      <c r="O95" s="17"/>
      <c r="Z95" s="67"/>
    </row>
    <row r="96" spans="1:26" s="7" customFormat="1" ht="12.75">
      <c r="A96" s="50"/>
      <c r="C96" s="14" t="s">
        <v>210</v>
      </c>
      <c r="E96" s="17"/>
      <c r="F96" s="17"/>
      <c r="G96" s="17"/>
      <c r="H96" s="17"/>
      <c r="I96" s="17"/>
      <c r="J96" s="17"/>
      <c r="K96" s="17"/>
      <c r="L96" s="17"/>
      <c r="M96" s="17"/>
      <c r="N96" s="17"/>
      <c r="O96" s="17"/>
      <c r="Z96" s="67"/>
    </row>
    <row r="97" spans="1:26" s="7" customFormat="1" ht="12.75">
      <c r="A97" s="50"/>
      <c r="C97" s="14" t="s">
        <v>211</v>
      </c>
      <c r="E97" s="17"/>
      <c r="F97" s="17"/>
      <c r="G97" s="17"/>
      <c r="H97" s="17"/>
      <c r="I97" s="17"/>
      <c r="J97" s="17"/>
      <c r="K97" s="17"/>
      <c r="L97" s="17"/>
      <c r="M97" s="17"/>
      <c r="N97" s="17"/>
      <c r="O97" s="17"/>
      <c r="Z97" s="67"/>
    </row>
    <row r="98" spans="1:26" s="7" customFormat="1" ht="12.75">
      <c r="A98" s="50"/>
      <c r="C98" s="14" t="s">
        <v>212</v>
      </c>
      <c r="E98" s="17"/>
      <c r="F98" s="17"/>
      <c r="G98" s="17"/>
      <c r="H98" s="17"/>
      <c r="I98" s="17"/>
      <c r="J98" s="17"/>
      <c r="K98" s="17"/>
      <c r="L98" s="17"/>
      <c r="M98" s="17"/>
      <c r="N98" s="17"/>
      <c r="O98" s="17"/>
      <c r="Z98" s="67"/>
    </row>
    <row r="99" spans="1:26" s="7" customFormat="1" ht="12.75">
      <c r="A99" s="50"/>
      <c r="C99" s="14" t="s">
        <v>213</v>
      </c>
      <c r="E99" s="17"/>
      <c r="F99" s="17"/>
      <c r="G99" s="17"/>
      <c r="H99" s="17"/>
      <c r="I99" s="17"/>
      <c r="J99" s="17"/>
      <c r="K99" s="17"/>
      <c r="L99" s="17"/>
      <c r="M99" s="17"/>
      <c r="N99" s="17"/>
      <c r="O99" s="17"/>
      <c r="Z99" s="67"/>
    </row>
    <row r="100" spans="1:26" s="7" customFormat="1" ht="12.75">
      <c r="A100" s="50"/>
      <c r="C100" s="14" t="s">
        <v>214</v>
      </c>
      <c r="E100" s="17"/>
      <c r="F100" s="17"/>
      <c r="G100" s="17"/>
      <c r="H100" s="17"/>
      <c r="I100" s="17"/>
      <c r="J100" s="17"/>
      <c r="K100" s="17"/>
      <c r="L100" s="17"/>
      <c r="M100" s="17"/>
      <c r="N100" s="17"/>
      <c r="O100" s="17"/>
      <c r="Z100" s="67"/>
    </row>
    <row r="101" spans="1:26" s="7" customFormat="1" ht="12.75">
      <c r="A101" s="50"/>
      <c r="C101" s="14" t="s">
        <v>215</v>
      </c>
      <c r="E101" s="17"/>
      <c r="F101" s="17"/>
      <c r="G101" s="17"/>
      <c r="H101" s="17"/>
      <c r="I101" s="17"/>
      <c r="J101" s="17"/>
      <c r="K101" s="17"/>
      <c r="L101" s="17"/>
      <c r="M101" s="17"/>
      <c r="N101" s="17"/>
      <c r="O101" s="17"/>
      <c r="Z101" s="67"/>
    </row>
    <row r="102" spans="1:26" s="7" customFormat="1" ht="12.75">
      <c r="A102" s="50"/>
      <c r="C102" s="7" t="s">
        <v>146</v>
      </c>
      <c r="D102" s="7" t="s">
        <v>147</v>
      </c>
      <c r="E102" s="16">
        <v>12889011.93</v>
      </c>
      <c r="F102" s="17"/>
      <c r="G102" s="17"/>
      <c r="H102" s="17"/>
      <c r="I102" s="17"/>
      <c r="J102" s="17"/>
      <c r="K102" s="17"/>
      <c r="L102" s="17"/>
      <c r="M102" s="17"/>
      <c r="N102" s="17"/>
      <c r="O102" s="17"/>
      <c r="Z102" s="67"/>
    </row>
    <row r="103" spans="1:26" s="7" customFormat="1" ht="12.75">
      <c r="A103" s="50"/>
      <c r="C103" s="7" t="s">
        <v>148</v>
      </c>
      <c r="D103" s="7" t="s">
        <v>147</v>
      </c>
      <c r="E103" s="16">
        <v>7092043.97</v>
      </c>
      <c r="F103" s="17"/>
      <c r="G103" s="17"/>
      <c r="H103" s="17"/>
      <c r="I103" s="17"/>
      <c r="J103" s="17"/>
      <c r="K103" s="17"/>
      <c r="L103" s="17"/>
      <c r="M103" s="17"/>
      <c r="N103" s="17"/>
      <c r="O103" s="17"/>
      <c r="Z103" s="67"/>
    </row>
    <row r="104" spans="1:26" s="7" customFormat="1" ht="13.5" thickBot="1">
      <c r="A104" s="50"/>
      <c r="C104" s="7" t="s">
        <v>149</v>
      </c>
      <c r="D104" s="7" t="s">
        <v>147</v>
      </c>
      <c r="E104" s="19">
        <f>SUM(E102:E103)</f>
        <v>19981055.9</v>
      </c>
      <c r="F104" s="17"/>
      <c r="G104" s="17"/>
      <c r="H104" s="17"/>
      <c r="I104" s="17"/>
      <c r="J104" s="17"/>
      <c r="K104" s="17"/>
      <c r="L104" s="17"/>
      <c r="M104" s="17"/>
      <c r="N104" s="17"/>
      <c r="O104" s="17"/>
      <c r="Z104" s="67"/>
    </row>
    <row r="105" spans="1:26" s="7" customFormat="1" ht="13.5" thickTop="1">
      <c r="A105" s="68"/>
      <c r="B105" s="69"/>
      <c r="C105" s="39"/>
      <c r="D105" s="39"/>
      <c r="E105" s="69"/>
      <c r="F105" s="69"/>
      <c r="G105" s="69"/>
      <c r="H105" s="69"/>
      <c r="I105" s="69"/>
      <c r="J105" s="69"/>
      <c r="K105" s="69"/>
      <c r="L105" s="69"/>
      <c r="M105" s="69"/>
      <c r="N105" s="69"/>
      <c r="O105" s="69"/>
      <c r="P105" s="69"/>
      <c r="Q105" s="69"/>
      <c r="R105" s="69"/>
      <c r="S105" s="69"/>
      <c r="T105" s="69"/>
      <c r="U105" s="69"/>
      <c r="V105" s="69"/>
      <c r="W105" s="69"/>
      <c r="X105" s="69"/>
      <c r="Y105" s="69"/>
      <c r="Z105" s="70"/>
    </row>
    <row r="106" spans="1:26" ht="14.25">
      <c r="A106" s="48"/>
      <c r="B106" s="72" t="s">
        <v>130</v>
      </c>
      <c r="C106" s="38"/>
      <c r="D106" s="38"/>
      <c r="E106" s="38"/>
      <c r="F106" s="38"/>
      <c r="G106" s="38"/>
      <c r="H106" s="38"/>
      <c r="I106" s="38"/>
      <c r="J106" s="38"/>
      <c r="K106" s="38"/>
      <c r="L106" s="38"/>
      <c r="M106" s="38"/>
      <c r="N106" s="38"/>
      <c r="O106" s="38"/>
      <c r="P106" s="41"/>
      <c r="Q106" s="41"/>
      <c r="R106" s="42"/>
      <c r="S106" s="45" t="s">
        <v>87</v>
      </c>
      <c r="T106" s="46"/>
      <c r="U106" s="46"/>
      <c r="V106" s="46"/>
      <c r="W106" s="46"/>
      <c r="X106" s="41"/>
      <c r="Y106" s="41"/>
      <c r="Z106" s="42"/>
    </row>
    <row r="107" spans="1:26" ht="14.25">
      <c r="A107" s="47"/>
      <c r="B107" s="71" t="s">
        <v>197</v>
      </c>
      <c r="C107" s="39"/>
      <c r="D107" s="39"/>
      <c r="E107" s="39"/>
      <c r="F107" s="39"/>
      <c r="G107" s="39"/>
      <c r="H107" s="39"/>
      <c r="I107" s="39"/>
      <c r="J107" s="39"/>
      <c r="K107" s="39"/>
      <c r="L107" s="39"/>
      <c r="M107" s="39"/>
      <c r="N107" s="39"/>
      <c r="O107" s="39"/>
      <c r="P107" s="43"/>
      <c r="Q107" s="43"/>
      <c r="R107" s="44"/>
      <c r="S107" s="47"/>
      <c r="T107" s="43"/>
      <c r="U107" s="43"/>
      <c r="V107" s="43"/>
      <c r="W107" s="43"/>
      <c r="X107" s="43"/>
      <c r="Y107" s="43"/>
      <c r="Z107" s="44"/>
    </row>
    <row r="108" spans="1:26" ht="14.25">
      <c r="A108" s="50"/>
      <c r="B108" s="11"/>
      <c r="C108" s="7"/>
      <c r="D108" s="7"/>
      <c r="E108" s="11"/>
      <c r="F108" s="11"/>
      <c r="G108" s="11"/>
      <c r="H108" s="11"/>
      <c r="I108" s="11"/>
      <c r="J108" s="11"/>
      <c r="K108" s="11"/>
      <c r="L108" s="11"/>
      <c r="M108" s="11"/>
      <c r="N108" s="7"/>
      <c r="O108" s="7"/>
      <c r="S108" s="48"/>
      <c r="Z108" s="40"/>
    </row>
    <row r="109" spans="1:26" ht="14.25">
      <c r="A109" s="50"/>
      <c r="B109" s="11"/>
      <c r="C109" s="7"/>
      <c r="D109" s="7"/>
      <c r="E109" s="10" t="s">
        <v>136</v>
      </c>
      <c r="F109" s="11"/>
      <c r="G109" s="11"/>
      <c r="H109" s="11"/>
      <c r="I109" s="11"/>
      <c r="J109" s="7"/>
      <c r="K109" s="10" t="s">
        <v>137</v>
      </c>
      <c r="L109" s="11"/>
      <c r="M109" s="11"/>
      <c r="N109" s="11"/>
      <c r="O109" s="11"/>
      <c r="S109" s="49"/>
      <c r="V109" s="8" t="s">
        <v>124</v>
      </c>
      <c r="W109" s="8"/>
      <c r="Z109" s="59" t="s">
        <v>124</v>
      </c>
    </row>
    <row r="110" spans="1:26" ht="14.25">
      <c r="A110" s="50"/>
      <c r="B110" s="14" t="s">
        <v>9</v>
      </c>
      <c r="C110" s="6" t="s">
        <v>88</v>
      </c>
      <c r="D110" s="6"/>
      <c r="E110" s="15"/>
      <c r="F110" s="15"/>
      <c r="G110" s="15"/>
      <c r="H110" s="15"/>
      <c r="I110" s="15"/>
      <c r="J110" s="7"/>
      <c r="K110" s="7"/>
      <c r="L110" s="7"/>
      <c r="M110" s="7"/>
      <c r="N110" s="7"/>
      <c r="O110" s="7"/>
      <c r="S110" s="49"/>
      <c r="U110" s="8"/>
      <c r="V110" s="8">
        <v>2004</v>
      </c>
      <c r="W110" s="8"/>
      <c r="Z110" s="59">
        <v>2003</v>
      </c>
    </row>
    <row r="111" spans="1:26" ht="14.25">
      <c r="A111" s="50"/>
      <c r="B111" s="7"/>
      <c r="C111" s="7" t="s">
        <v>89</v>
      </c>
      <c r="D111" s="7"/>
      <c r="E111" s="15"/>
      <c r="F111" s="15"/>
      <c r="G111" s="15"/>
      <c r="H111" s="15"/>
      <c r="I111" s="15">
        <v>19981055.9</v>
      </c>
      <c r="J111" s="30"/>
      <c r="K111" s="15"/>
      <c r="L111" s="15"/>
      <c r="M111" s="15"/>
      <c r="N111" s="15"/>
      <c r="O111" s="15">
        <v>20921193.84</v>
      </c>
      <c r="S111" s="50" t="s">
        <v>156</v>
      </c>
      <c r="T111" s="15"/>
      <c r="U111" s="15"/>
      <c r="V111" s="15">
        <v>718443.82</v>
      </c>
      <c r="W111" s="15"/>
      <c r="X111" s="15"/>
      <c r="Y111" s="15"/>
      <c r="Z111" s="61">
        <v>-7591232.68</v>
      </c>
    </row>
    <row r="112" spans="1:26" ht="14.25">
      <c r="A112" s="50"/>
      <c r="C112" s="6" t="s">
        <v>217</v>
      </c>
      <c r="D112" s="6"/>
      <c r="E112" s="15"/>
      <c r="F112" s="15"/>
      <c r="G112" s="15"/>
      <c r="H112" s="15"/>
      <c r="I112" s="24">
        <v>13174432.72</v>
      </c>
      <c r="J112" s="30"/>
      <c r="K112" s="15"/>
      <c r="L112" s="15"/>
      <c r="M112" s="15"/>
      <c r="N112" s="15"/>
      <c r="O112" s="24">
        <v>16316433.25</v>
      </c>
      <c r="S112" s="51" t="s">
        <v>216</v>
      </c>
      <c r="T112" s="15"/>
      <c r="U112" s="15"/>
      <c r="V112" s="15"/>
      <c r="W112" s="15"/>
      <c r="X112" s="15"/>
      <c r="Y112" s="15"/>
      <c r="Z112" s="61"/>
    </row>
    <row r="113" spans="1:26" ht="14.25">
      <c r="A113" s="50"/>
      <c r="B113" s="7"/>
      <c r="C113" s="7" t="s">
        <v>90</v>
      </c>
      <c r="D113" s="7"/>
      <c r="E113" s="15"/>
      <c r="F113" s="15"/>
      <c r="G113" s="15"/>
      <c r="H113" s="15"/>
      <c r="I113" s="15">
        <f>SUM(I111-I112)</f>
        <v>6806623.179999998</v>
      </c>
      <c r="J113" s="30"/>
      <c r="K113" s="15"/>
      <c r="L113" s="15"/>
      <c r="M113" s="15"/>
      <c r="N113" s="15"/>
      <c r="O113" s="15">
        <f>SUM(O111-O112)</f>
        <v>4604760.59</v>
      </c>
      <c r="P113" s="31"/>
      <c r="S113" s="52" t="s">
        <v>169</v>
      </c>
      <c r="T113" s="15">
        <v>-6546994.25</v>
      </c>
      <c r="U113" s="15"/>
      <c r="V113" s="15"/>
      <c r="W113" s="15"/>
      <c r="X113" s="15">
        <v>-4021272.89</v>
      </c>
      <c r="Y113" s="15"/>
      <c r="Z113" s="61"/>
    </row>
    <row r="114" spans="1:26" ht="14.25">
      <c r="A114" s="50"/>
      <c r="B114" s="7"/>
      <c r="C114" s="6" t="s">
        <v>218</v>
      </c>
      <c r="D114" s="6"/>
      <c r="E114" s="15"/>
      <c r="F114" s="15"/>
      <c r="G114" s="15"/>
      <c r="H114" s="15"/>
      <c r="I114" s="24">
        <v>632025.21</v>
      </c>
      <c r="J114" s="30"/>
      <c r="K114" s="15"/>
      <c r="L114" s="15"/>
      <c r="M114" s="15"/>
      <c r="N114" s="15"/>
      <c r="O114" s="24">
        <v>534608.42</v>
      </c>
      <c r="P114" s="31"/>
      <c r="S114" s="51" t="s">
        <v>216</v>
      </c>
      <c r="T114" s="15"/>
      <c r="U114" s="15"/>
      <c r="V114" s="15"/>
      <c r="W114" s="15"/>
      <c r="X114" s="15"/>
      <c r="Y114" s="15"/>
      <c r="Z114" s="61"/>
    </row>
    <row r="115" spans="1:26" ht="14.25">
      <c r="A115" s="50"/>
      <c r="B115" s="7"/>
      <c r="C115" s="7" t="s">
        <v>91</v>
      </c>
      <c r="D115" s="7"/>
      <c r="E115" s="15"/>
      <c r="F115" s="15"/>
      <c r="G115" s="15"/>
      <c r="H115" s="15"/>
      <c r="I115" s="15">
        <f>SUM(I113:I114)</f>
        <v>7438648.389999998</v>
      </c>
      <c r="J115" s="30"/>
      <c r="K115" s="15"/>
      <c r="L115" s="15"/>
      <c r="M115" s="15"/>
      <c r="N115" s="15"/>
      <c r="O115" s="15">
        <f>SUM(O113:O114)</f>
        <v>5139369.01</v>
      </c>
      <c r="P115" s="31"/>
      <c r="S115" s="52" t="s">
        <v>170</v>
      </c>
      <c r="T115" s="15">
        <v>214882.64</v>
      </c>
      <c r="U115" s="15"/>
      <c r="V115" s="15"/>
      <c r="W115" s="15"/>
      <c r="X115" s="15">
        <v>0</v>
      </c>
      <c r="Y115" s="15"/>
      <c r="Z115" s="61"/>
    </row>
    <row r="116" spans="1:26" ht="14.25">
      <c r="A116" s="50"/>
      <c r="B116" s="7"/>
      <c r="C116" s="6" t="s">
        <v>220</v>
      </c>
      <c r="D116" s="6"/>
      <c r="E116" s="15"/>
      <c r="F116" s="15"/>
      <c r="G116" s="15">
        <v>3186187.99</v>
      </c>
      <c r="H116" s="15"/>
      <c r="I116" s="15"/>
      <c r="J116" s="30"/>
      <c r="K116" s="15"/>
      <c r="L116" s="15"/>
      <c r="M116" s="15">
        <v>3901136.03</v>
      </c>
      <c r="N116" s="15"/>
      <c r="O116" s="15"/>
      <c r="P116" s="31"/>
      <c r="S116" s="53" t="s">
        <v>219</v>
      </c>
      <c r="T116" s="24">
        <v>0</v>
      </c>
      <c r="U116" s="15"/>
      <c r="V116" s="24">
        <f>SUM(T113:T116)</f>
        <v>-6332111.61</v>
      </c>
      <c r="W116" s="15"/>
      <c r="X116" s="24">
        <v>-75440</v>
      </c>
      <c r="Y116" s="15"/>
      <c r="Z116" s="64">
        <f>SUM(X113:X116)</f>
        <v>-4096712.89</v>
      </c>
    </row>
    <row r="117" spans="1:26" ht="14.25">
      <c r="A117" s="50"/>
      <c r="B117" s="7"/>
      <c r="C117" s="7" t="s">
        <v>92</v>
      </c>
      <c r="D117" s="7"/>
      <c r="E117" s="15"/>
      <c r="F117" s="15"/>
      <c r="G117" s="15">
        <v>431663.74</v>
      </c>
      <c r="H117" s="15"/>
      <c r="I117" s="15"/>
      <c r="J117" s="30"/>
      <c r="K117" s="15"/>
      <c r="L117" s="15"/>
      <c r="M117" s="15">
        <v>402359.03</v>
      </c>
      <c r="N117" s="15"/>
      <c r="O117" s="15"/>
      <c r="P117" s="31"/>
      <c r="S117" s="50"/>
      <c r="T117" s="15"/>
      <c r="U117" s="15"/>
      <c r="V117" s="15">
        <f>SUM(V111:V116)</f>
        <v>-5613667.79</v>
      </c>
      <c r="W117" s="15"/>
      <c r="X117" s="15"/>
      <c r="Y117" s="15"/>
      <c r="Z117" s="61">
        <f>SUM(Z111:Z116)</f>
        <v>-11687945.57</v>
      </c>
    </row>
    <row r="118" spans="1:26" ht="14.25">
      <c r="A118" s="50"/>
      <c r="B118" s="7"/>
      <c r="C118" s="7" t="s">
        <v>93</v>
      </c>
      <c r="D118" s="7"/>
      <c r="E118" s="15"/>
      <c r="F118" s="15"/>
      <c r="G118" s="24">
        <v>2892191.04</v>
      </c>
      <c r="H118" s="15"/>
      <c r="I118" s="24">
        <f>SUM(G116:G118)</f>
        <v>6510042.7700000005</v>
      </c>
      <c r="J118" s="30"/>
      <c r="K118" s="15"/>
      <c r="L118" s="15"/>
      <c r="M118" s="24">
        <v>3113840.03</v>
      </c>
      <c r="N118" s="15"/>
      <c r="O118" s="24">
        <f>SUM(M116:M118)</f>
        <v>7417335.09</v>
      </c>
      <c r="P118" s="30"/>
      <c r="S118" s="51" t="s">
        <v>221</v>
      </c>
      <c r="T118" s="15"/>
      <c r="U118" s="15"/>
      <c r="V118" s="15"/>
      <c r="W118" s="15"/>
      <c r="X118" s="15"/>
      <c r="Y118" s="15"/>
      <c r="Z118" s="61"/>
    </row>
    <row r="119" spans="1:26" ht="14.25" customHeight="1">
      <c r="A119" s="50"/>
      <c r="B119" s="7"/>
      <c r="C119" s="7" t="s">
        <v>94</v>
      </c>
      <c r="D119" s="7"/>
      <c r="E119" s="15"/>
      <c r="F119" s="15"/>
      <c r="G119" s="15"/>
      <c r="H119" s="15"/>
      <c r="I119" s="15">
        <f>SUM(I115-I118)</f>
        <v>928605.6199999973</v>
      </c>
      <c r="J119" s="30"/>
      <c r="K119" s="15"/>
      <c r="L119" s="15"/>
      <c r="M119" s="15"/>
      <c r="N119" s="15"/>
      <c r="O119" s="15">
        <f>SUM(O115-O118)</f>
        <v>-2277966.08</v>
      </c>
      <c r="P119" s="30"/>
      <c r="S119" s="50" t="s">
        <v>157</v>
      </c>
      <c r="T119" s="15">
        <v>0</v>
      </c>
      <c r="U119" s="15"/>
      <c r="V119" s="15"/>
      <c r="W119" s="15"/>
      <c r="X119" s="15">
        <v>18351.58</v>
      </c>
      <c r="Y119" s="15"/>
      <c r="Z119" s="61"/>
    </row>
    <row r="120" spans="1:26" ht="14.25">
      <c r="A120" s="50"/>
      <c r="B120" s="7"/>
      <c r="D120" s="7"/>
      <c r="E120" s="15"/>
      <c r="F120" s="15"/>
      <c r="G120" s="15"/>
      <c r="H120" s="15"/>
      <c r="I120" s="15"/>
      <c r="J120" s="30"/>
      <c r="K120" s="15"/>
      <c r="L120" s="15"/>
      <c r="M120" s="15"/>
      <c r="N120" s="15"/>
      <c r="O120" s="15"/>
      <c r="P120" s="30"/>
      <c r="S120" s="52" t="s">
        <v>158</v>
      </c>
      <c r="T120" s="23"/>
      <c r="U120" s="15"/>
      <c r="V120" s="15"/>
      <c r="W120" s="15"/>
      <c r="X120" s="23"/>
      <c r="Y120" s="15"/>
      <c r="Z120" s="61"/>
    </row>
    <row r="121" spans="1:26" ht="14.25">
      <c r="A121" s="50"/>
      <c r="B121" s="7"/>
      <c r="C121" s="6" t="s">
        <v>223</v>
      </c>
      <c r="D121" s="6"/>
      <c r="E121" s="15"/>
      <c r="F121" s="15"/>
      <c r="G121" s="15">
        <v>6989.41</v>
      </c>
      <c r="H121" s="15"/>
      <c r="I121" s="15"/>
      <c r="J121" s="30"/>
      <c r="K121" s="15"/>
      <c r="L121" s="15"/>
      <c r="M121" s="15">
        <v>4960.41</v>
      </c>
      <c r="N121" s="15"/>
      <c r="O121" s="15"/>
      <c r="P121" s="30"/>
      <c r="S121" s="52" t="s">
        <v>159</v>
      </c>
      <c r="T121" s="15">
        <v>297341.49</v>
      </c>
      <c r="U121" s="15"/>
      <c r="V121" s="15"/>
      <c r="W121" s="15"/>
      <c r="X121" s="15">
        <v>0</v>
      </c>
      <c r="Y121" s="15"/>
      <c r="Z121" s="61"/>
    </row>
    <row r="122" spans="1:26" ht="14.25">
      <c r="A122" s="50"/>
      <c r="B122" s="7"/>
      <c r="C122" s="7" t="s">
        <v>150</v>
      </c>
      <c r="D122" s="7"/>
      <c r="E122" s="15"/>
      <c r="F122" s="15"/>
      <c r="G122" s="15">
        <v>7145.01</v>
      </c>
      <c r="H122" s="15"/>
      <c r="I122" s="15"/>
      <c r="J122" s="30"/>
      <c r="K122" s="15"/>
      <c r="L122" s="15"/>
      <c r="M122" s="15">
        <v>0</v>
      </c>
      <c r="N122" s="15"/>
      <c r="O122" s="15"/>
      <c r="P122" s="30"/>
      <c r="S122" s="53" t="s">
        <v>222</v>
      </c>
      <c r="T122" s="23"/>
      <c r="U122" s="15"/>
      <c r="V122" s="15"/>
      <c r="W122" s="15"/>
      <c r="X122" s="23"/>
      <c r="Y122" s="15"/>
      <c r="Z122" s="61"/>
    </row>
    <row r="123" spans="1:26" ht="14.25">
      <c r="A123" s="50"/>
      <c r="B123" s="7"/>
      <c r="C123" s="7" t="s">
        <v>95</v>
      </c>
      <c r="D123" s="7"/>
      <c r="E123" s="15"/>
      <c r="F123" s="15"/>
      <c r="G123" s="15"/>
      <c r="H123" s="15"/>
      <c r="I123" s="15"/>
      <c r="J123" s="30"/>
      <c r="K123" s="15"/>
      <c r="L123" s="15"/>
      <c r="M123" s="15"/>
      <c r="N123" s="15"/>
      <c r="O123" s="15"/>
      <c r="P123" s="30"/>
      <c r="S123" s="52" t="s">
        <v>201</v>
      </c>
      <c r="T123" s="23"/>
      <c r="U123" s="15"/>
      <c r="V123" s="15"/>
      <c r="W123" s="15"/>
      <c r="X123" s="23"/>
      <c r="Y123" s="15"/>
      <c r="Z123" s="61"/>
    </row>
    <row r="124" spans="1:26" ht="14.25">
      <c r="A124" s="50"/>
      <c r="B124" s="7"/>
      <c r="C124" s="7" t="s">
        <v>151</v>
      </c>
      <c r="D124" s="7"/>
      <c r="E124" s="15"/>
      <c r="F124" s="15"/>
      <c r="G124" s="15">
        <v>0</v>
      </c>
      <c r="H124" s="15"/>
      <c r="I124" s="15"/>
      <c r="J124" s="30"/>
      <c r="K124" s="15"/>
      <c r="L124" s="15"/>
      <c r="M124" s="15">
        <v>18351.58</v>
      </c>
      <c r="N124" s="15"/>
      <c r="O124" s="15"/>
      <c r="P124" s="30"/>
      <c r="S124" s="52" t="s">
        <v>160</v>
      </c>
      <c r="T124" s="15">
        <v>0</v>
      </c>
      <c r="U124" s="15"/>
      <c r="V124" s="15"/>
      <c r="W124" s="15"/>
      <c r="X124" s="15">
        <v>2820653.68</v>
      </c>
      <c r="Y124" s="15"/>
      <c r="Z124" s="61"/>
    </row>
    <row r="125" spans="1:26" ht="14.25">
      <c r="A125" s="50"/>
      <c r="B125" s="7"/>
      <c r="C125" s="7" t="s">
        <v>96</v>
      </c>
      <c r="D125" s="7"/>
      <c r="E125" s="15"/>
      <c r="F125" s="15"/>
      <c r="G125" s="24">
        <v>133034</v>
      </c>
      <c r="H125" s="15"/>
      <c r="I125" s="15"/>
      <c r="J125" s="30"/>
      <c r="K125" s="15"/>
      <c r="L125" s="15"/>
      <c r="M125" s="24">
        <v>4259.03</v>
      </c>
      <c r="N125" s="15"/>
      <c r="O125" s="15"/>
      <c r="P125" s="30"/>
      <c r="S125" s="52" t="s">
        <v>161</v>
      </c>
      <c r="T125" s="15"/>
      <c r="U125" s="15"/>
      <c r="V125" s="15"/>
      <c r="W125" s="15"/>
      <c r="X125" s="15"/>
      <c r="Y125" s="15"/>
      <c r="Z125" s="61"/>
    </row>
    <row r="126" spans="1:26" ht="14.25">
      <c r="A126" s="50"/>
      <c r="B126" s="7"/>
      <c r="D126" s="7"/>
      <c r="E126" s="15"/>
      <c r="F126" s="15"/>
      <c r="G126" s="15">
        <f>SUM(G121:G125)</f>
        <v>147168.42</v>
      </c>
      <c r="H126" s="15"/>
      <c r="I126" s="15"/>
      <c r="J126" s="30"/>
      <c r="K126" s="15"/>
      <c r="L126" s="15"/>
      <c r="M126" s="15">
        <f>SUM(M121:M125)</f>
        <v>27571.02</v>
      </c>
      <c r="N126" s="15"/>
      <c r="O126" s="15"/>
      <c r="P126" s="30"/>
      <c r="S126" s="52" t="s">
        <v>162</v>
      </c>
      <c r="T126" s="24">
        <v>189253.69</v>
      </c>
      <c r="U126" s="15"/>
      <c r="V126" s="15">
        <f>SUM(T119+T121-T124-T126)</f>
        <v>108087.79999999999</v>
      </c>
      <c r="W126" s="15"/>
      <c r="X126" s="24">
        <v>2338649.22</v>
      </c>
      <c r="Y126" s="15"/>
      <c r="Z126" s="61">
        <f>SUM(X119+X121-X124-X126)</f>
        <v>-5140951.32</v>
      </c>
    </row>
    <row r="127" spans="1:26" ht="15" thickBot="1">
      <c r="A127" s="50"/>
      <c r="B127" s="7"/>
      <c r="C127" s="7" t="s">
        <v>224</v>
      </c>
      <c r="D127" s="7"/>
      <c r="E127" s="15"/>
      <c r="F127" s="15"/>
      <c r="G127" s="15"/>
      <c r="H127" s="15"/>
      <c r="I127" s="15"/>
      <c r="J127" s="30"/>
      <c r="K127" s="15"/>
      <c r="L127" s="15"/>
      <c r="M127" s="15"/>
      <c r="N127" s="15"/>
      <c r="O127" s="15"/>
      <c r="P127" s="30"/>
      <c r="S127" s="52" t="s">
        <v>163</v>
      </c>
      <c r="T127" s="15"/>
      <c r="U127" s="15"/>
      <c r="V127" s="25">
        <f>SUM(V117-V126)</f>
        <v>-5721755.59</v>
      </c>
      <c r="W127" s="15"/>
      <c r="X127" s="15"/>
      <c r="Y127" s="15"/>
      <c r="Z127" s="63">
        <f>SUM(Z117-Z126)</f>
        <v>-6546994.25</v>
      </c>
    </row>
    <row r="128" spans="1:26" ht="15" thickTop="1">
      <c r="A128" s="50"/>
      <c r="B128" s="7"/>
      <c r="C128" s="7" t="s">
        <v>152</v>
      </c>
      <c r="D128" s="7"/>
      <c r="E128" s="15"/>
      <c r="F128" s="15"/>
      <c r="G128" s="15"/>
      <c r="H128" s="15"/>
      <c r="I128" s="15"/>
      <c r="J128" s="30"/>
      <c r="K128" s="15"/>
      <c r="L128" s="15"/>
      <c r="M128" s="15"/>
      <c r="N128" s="15"/>
      <c r="O128" s="15"/>
      <c r="P128" s="30"/>
      <c r="S128" s="52"/>
      <c r="T128" s="23"/>
      <c r="U128" s="15"/>
      <c r="V128" s="15"/>
      <c r="W128" s="15"/>
      <c r="X128" s="23"/>
      <c r="Y128" s="15"/>
      <c r="Z128" s="61"/>
    </row>
    <row r="129" spans="1:26" ht="14.25">
      <c r="A129" s="50"/>
      <c r="B129" s="7"/>
      <c r="C129" s="7" t="s">
        <v>153</v>
      </c>
      <c r="D129" s="7"/>
      <c r="E129" s="15">
        <v>189253.69</v>
      </c>
      <c r="F129" s="15"/>
      <c r="G129" s="15"/>
      <c r="H129" s="15"/>
      <c r="I129" s="15"/>
      <c r="J129" s="30"/>
      <c r="K129" s="15">
        <v>2338649.22</v>
      </c>
      <c r="L129" s="15"/>
      <c r="M129" s="15"/>
      <c r="N129" s="15"/>
      <c r="O129" s="15"/>
      <c r="P129" s="30"/>
      <c r="S129" s="54" t="s">
        <v>225</v>
      </c>
      <c r="T129" s="23"/>
      <c r="U129" s="15"/>
      <c r="V129" s="15"/>
      <c r="W129" s="15"/>
      <c r="X129" s="23"/>
      <c r="Y129" s="15"/>
      <c r="Z129" s="61"/>
    </row>
    <row r="130" spans="1:26" ht="14.25">
      <c r="A130" s="50"/>
      <c r="B130" s="7"/>
      <c r="C130" s="7" t="s">
        <v>154</v>
      </c>
      <c r="D130" s="7"/>
      <c r="E130" s="15"/>
      <c r="F130" s="15"/>
      <c r="G130" s="15"/>
      <c r="H130" s="15"/>
      <c r="I130" s="15"/>
      <c r="J130" s="30"/>
      <c r="K130" s="15"/>
      <c r="L130" s="15"/>
      <c r="M130" s="15"/>
      <c r="N130" s="15"/>
      <c r="O130" s="15"/>
      <c r="P130" s="30"/>
      <c r="S130" s="52" t="s">
        <v>164</v>
      </c>
      <c r="T130" s="15"/>
      <c r="U130" s="15"/>
      <c r="V130" s="15">
        <v>0</v>
      </c>
      <c r="W130" s="15"/>
      <c r="X130" s="15"/>
      <c r="Y130" s="15"/>
      <c r="Z130" s="61">
        <v>18351.58</v>
      </c>
    </row>
    <row r="131" spans="1:26" ht="14.25">
      <c r="A131" s="50"/>
      <c r="B131" s="7"/>
      <c r="C131" s="7" t="s">
        <v>155</v>
      </c>
      <c r="D131" s="7"/>
      <c r="E131" s="15">
        <v>0</v>
      </c>
      <c r="F131" s="15"/>
      <c r="G131" s="15"/>
      <c r="H131" s="15"/>
      <c r="I131" s="15"/>
      <c r="J131" s="30"/>
      <c r="K131" s="15">
        <v>2822651.47</v>
      </c>
      <c r="L131" s="15"/>
      <c r="M131" s="15"/>
      <c r="N131" s="15"/>
      <c r="O131" s="15"/>
      <c r="P131" s="30"/>
      <c r="S131" s="52" t="s">
        <v>158</v>
      </c>
      <c r="T131" s="15"/>
      <c r="U131" s="15"/>
      <c r="V131" s="15"/>
      <c r="W131" s="15"/>
      <c r="X131" s="15"/>
      <c r="Y131" s="15"/>
      <c r="Z131" s="61"/>
    </row>
    <row r="132" spans="1:26" ht="14.25">
      <c r="A132" s="50"/>
      <c r="C132" s="7" t="s">
        <v>97</v>
      </c>
      <c r="D132" s="7"/>
      <c r="E132" s="24">
        <v>362403.44</v>
      </c>
      <c r="F132" s="15"/>
      <c r="G132" s="24">
        <f>SUM(E129:E132)</f>
        <v>551657.13</v>
      </c>
      <c r="H132" s="15"/>
      <c r="I132" s="24">
        <f>SUM(G126-G132)</f>
        <v>-404488.70999999996</v>
      </c>
      <c r="J132" s="30"/>
      <c r="K132" s="24">
        <v>421133.69</v>
      </c>
      <c r="L132" s="15"/>
      <c r="M132" s="24">
        <f>SUM(K129:K132)</f>
        <v>5582434.380000001</v>
      </c>
      <c r="N132" s="15"/>
      <c r="O132" s="24">
        <f>SUM(M126-M132)</f>
        <v>-5554863.360000001</v>
      </c>
      <c r="P132" s="30"/>
      <c r="S132" s="52" t="s">
        <v>159</v>
      </c>
      <c r="T132" s="15">
        <v>297341.49</v>
      </c>
      <c r="U132" s="15"/>
      <c r="V132" s="15"/>
      <c r="W132" s="15"/>
      <c r="X132" s="15">
        <v>0</v>
      </c>
      <c r="Y132" s="15"/>
      <c r="Z132" s="61"/>
    </row>
    <row r="133" spans="1:26" ht="14.25">
      <c r="A133" s="50"/>
      <c r="C133" s="7" t="s">
        <v>98</v>
      </c>
      <c r="D133" s="7"/>
      <c r="E133" s="15"/>
      <c r="F133" s="15"/>
      <c r="G133" s="15"/>
      <c r="H133" s="15"/>
      <c r="I133" s="15">
        <f>SUM(I119+I132)</f>
        <v>524116.90999999736</v>
      </c>
      <c r="J133" s="30"/>
      <c r="K133" s="15"/>
      <c r="L133" s="15"/>
      <c r="M133" s="15"/>
      <c r="N133" s="15"/>
      <c r="O133" s="15">
        <f>SUM(O119+O132)</f>
        <v>-7832829.440000001</v>
      </c>
      <c r="P133" s="30"/>
      <c r="S133" s="53" t="s">
        <v>226</v>
      </c>
      <c r="T133" s="15"/>
      <c r="U133" s="15"/>
      <c r="V133" s="15"/>
      <c r="W133" s="15"/>
      <c r="X133" s="15">
        <v>-2820653.68</v>
      </c>
      <c r="Y133" s="15"/>
      <c r="Z133" s="61"/>
    </row>
    <row r="134" spans="1:26" ht="14.25">
      <c r="A134" s="50"/>
      <c r="D134" s="7"/>
      <c r="E134" s="15"/>
      <c r="F134" s="15"/>
      <c r="G134" s="15"/>
      <c r="H134" s="15"/>
      <c r="I134" s="15"/>
      <c r="J134" s="30"/>
      <c r="K134" s="15"/>
      <c r="L134" s="15"/>
      <c r="M134" s="15"/>
      <c r="N134" s="15"/>
      <c r="O134" s="15"/>
      <c r="P134" s="30"/>
      <c r="S134" s="52" t="s">
        <v>165</v>
      </c>
      <c r="T134" s="15"/>
      <c r="U134" s="15"/>
      <c r="V134" s="15"/>
      <c r="W134" s="15"/>
      <c r="X134" s="15"/>
      <c r="Y134" s="15"/>
      <c r="Z134" s="61"/>
    </row>
    <row r="135" spans="1:26" ht="14.25">
      <c r="A135" s="50"/>
      <c r="B135" s="14" t="s">
        <v>12</v>
      </c>
      <c r="C135" s="6" t="s">
        <v>227</v>
      </c>
      <c r="D135" s="7"/>
      <c r="E135" s="15"/>
      <c r="F135" s="15"/>
      <c r="G135" s="15"/>
      <c r="H135" s="15"/>
      <c r="I135" s="15"/>
      <c r="J135" s="30"/>
      <c r="K135" s="15"/>
      <c r="L135" s="15"/>
      <c r="M135" s="15"/>
      <c r="N135" s="15"/>
      <c r="O135" s="15"/>
      <c r="P135" s="30"/>
      <c r="S135" s="52" t="s">
        <v>166</v>
      </c>
      <c r="T135" s="24">
        <v>189253.69</v>
      </c>
      <c r="U135" s="15"/>
      <c r="V135" s="24">
        <f>SUM(T132-T135)</f>
        <v>108087.79999999999</v>
      </c>
      <c r="W135" s="15"/>
      <c r="X135" s="24">
        <v>-2338649.22</v>
      </c>
      <c r="Y135" s="15"/>
      <c r="Z135" s="64">
        <f>SUM(X132:X135)</f>
        <v>-5159302.9</v>
      </c>
    </row>
    <row r="136" spans="1:26" ht="14.25">
      <c r="A136" s="50"/>
      <c r="B136" s="7"/>
      <c r="C136" s="7" t="s">
        <v>99</v>
      </c>
      <c r="D136" s="7"/>
      <c r="E136" s="15"/>
      <c r="F136" s="15"/>
      <c r="G136" s="15"/>
      <c r="H136" s="15"/>
      <c r="I136" s="15"/>
      <c r="J136" s="30"/>
      <c r="K136" s="15"/>
      <c r="L136" s="15"/>
      <c r="M136" s="15"/>
      <c r="N136" s="15"/>
      <c r="O136" s="15"/>
      <c r="P136" s="30"/>
      <c r="S136" s="52"/>
      <c r="T136" s="15"/>
      <c r="U136" s="15"/>
      <c r="V136" s="15">
        <f>SUM(V130+V135)</f>
        <v>108087.79999999999</v>
      </c>
      <c r="W136" s="15"/>
      <c r="X136" s="15"/>
      <c r="Y136" s="15"/>
      <c r="Z136" s="61">
        <f>SUM(Z130+Z135)</f>
        <v>-5140951.32</v>
      </c>
    </row>
    <row r="137" spans="1:26" ht="14.25">
      <c r="A137" s="50"/>
      <c r="C137" s="7" t="s">
        <v>100</v>
      </c>
      <c r="D137" s="7"/>
      <c r="E137" s="15"/>
      <c r="F137" s="15"/>
      <c r="G137" s="15">
        <v>42037.7</v>
      </c>
      <c r="H137" s="15"/>
      <c r="I137" s="15"/>
      <c r="J137" s="30"/>
      <c r="K137" s="15"/>
      <c r="L137" s="15"/>
      <c r="M137" s="15">
        <v>571664.47</v>
      </c>
      <c r="N137" s="15"/>
      <c r="O137" s="15"/>
      <c r="P137" s="30"/>
      <c r="S137" s="53" t="s">
        <v>228</v>
      </c>
      <c r="T137" s="15"/>
      <c r="U137" s="15"/>
      <c r="V137" s="24">
        <v>-5320224.97</v>
      </c>
      <c r="W137" s="15"/>
      <c r="X137" s="15"/>
      <c r="Y137" s="15"/>
      <c r="Z137" s="64">
        <v>-179273.65</v>
      </c>
    </row>
    <row r="138" spans="1:26" ht="14.25">
      <c r="A138" s="50"/>
      <c r="B138" s="7"/>
      <c r="C138" s="7" t="s">
        <v>101</v>
      </c>
      <c r="D138" s="7"/>
      <c r="E138" s="15"/>
      <c r="F138" s="15"/>
      <c r="G138" s="15">
        <v>10911.6</v>
      </c>
      <c r="H138" s="15"/>
      <c r="I138" s="15"/>
      <c r="J138" s="30"/>
      <c r="K138" s="15"/>
      <c r="L138" s="15"/>
      <c r="M138" s="15">
        <v>14574.1</v>
      </c>
      <c r="N138" s="15"/>
      <c r="O138" s="15"/>
      <c r="S138" s="52" t="s">
        <v>167</v>
      </c>
      <c r="T138" s="15"/>
      <c r="U138" s="15"/>
      <c r="V138" s="15"/>
      <c r="W138" s="15"/>
      <c r="X138" s="15"/>
      <c r="Y138" s="15"/>
      <c r="Z138" s="61"/>
    </row>
    <row r="139" spans="1:26" ht="15" thickBot="1">
      <c r="A139" s="55"/>
      <c r="B139" s="14"/>
      <c r="C139" s="7" t="s">
        <v>102</v>
      </c>
      <c r="D139" s="14"/>
      <c r="E139" s="33"/>
      <c r="F139" s="33"/>
      <c r="G139" s="15">
        <v>7325.98</v>
      </c>
      <c r="H139" s="15"/>
      <c r="I139" s="15"/>
      <c r="J139" s="30"/>
      <c r="K139" s="15"/>
      <c r="L139" s="15"/>
      <c r="M139" s="15">
        <v>0</v>
      </c>
      <c r="N139" s="33"/>
      <c r="O139" s="33"/>
      <c r="P139" s="14"/>
      <c r="S139" s="52" t="s">
        <v>168</v>
      </c>
      <c r="T139" s="15"/>
      <c r="U139" s="15"/>
      <c r="V139" s="18">
        <f>SUM(V136+V137)</f>
        <v>-5212137.17</v>
      </c>
      <c r="W139" s="15"/>
      <c r="X139" s="15"/>
      <c r="Y139" s="15"/>
      <c r="Z139" s="60">
        <f>SUM(Z136+Z137)</f>
        <v>-5320224.970000001</v>
      </c>
    </row>
    <row r="140" spans="1:26" s="14" customFormat="1" ht="13.5" thickTop="1">
      <c r="A140" s="55"/>
      <c r="C140" s="7" t="s">
        <v>103</v>
      </c>
      <c r="E140" s="33"/>
      <c r="F140" s="33"/>
      <c r="G140" s="15"/>
      <c r="H140" s="15"/>
      <c r="I140" s="15"/>
      <c r="J140" s="30"/>
      <c r="K140" s="15"/>
      <c r="L140" s="15"/>
      <c r="M140" s="15"/>
      <c r="N140" s="33"/>
      <c r="O140" s="33"/>
      <c r="S140" s="55"/>
      <c r="Z140" s="73"/>
    </row>
    <row r="141" spans="1:26" s="14" customFormat="1" ht="12.75">
      <c r="A141" s="55"/>
      <c r="C141" s="7" t="s">
        <v>104</v>
      </c>
      <c r="E141" s="33"/>
      <c r="F141" s="33"/>
      <c r="G141" s="24">
        <v>297341.49</v>
      </c>
      <c r="H141" s="15"/>
      <c r="I141" s="15"/>
      <c r="J141" s="30"/>
      <c r="K141" s="15"/>
      <c r="L141" s="15"/>
      <c r="M141" s="24">
        <v>0</v>
      </c>
      <c r="N141" s="33"/>
      <c r="O141" s="33"/>
      <c r="S141" s="55"/>
      <c r="Z141" s="73"/>
    </row>
    <row r="142" spans="1:26" s="14" customFormat="1" ht="12.75">
      <c r="A142" s="55"/>
      <c r="D142" s="6"/>
      <c r="E142" s="33"/>
      <c r="F142" s="33"/>
      <c r="G142" s="15">
        <f>SUM(G137:G141)</f>
        <v>357616.77</v>
      </c>
      <c r="H142" s="15"/>
      <c r="I142" s="15"/>
      <c r="J142" s="30"/>
      <c r="K142" s="15"/>
      <c r="L142" s="15"/>
      <c r="M142" s="15">
        <f>SUM(M137:M141)</f>
        <v>586238.57</v>
      </c>
      <c r="N142" s="33"/>
      <c r="O142" s="33"/>
      <c r="S142" s="55"/>
      <c r="Z142" s="73"/>
    </row>
    <row r="143" spans="1:26" s="14" customFormat="1" ht="12.75">
      <c r="A143" s="55"/>
      <c r="C143" s="14" t="s">
        <v>229</v>
      </c>
      <c r="E143" s="33"/>
      <c r="F143" s="33"/>
      <c r="G143" s="33"/>
      <c r="H143" s="33"/>
      <c r="I143" s="33"/>
      <c r="J143" s="32"/>
      <c r="K143" s="33"/>
      <c r="L143" s="33"/>
      <c r="M143" s="33"/>
      <c r="N143" s="33"/>
      <c r="O143" s="33"/>
      <c r="S143" s="55"/>
      <c r="Z143" s="73"/>
    </row>
    <row r="144" spans="1:26" s="14" customFormat="1" ht="12.75">
      <c r="A144" s="55"/>
      <c r="C144" s="7" t="s">
        <v>105</v>
      </c>
      <c r="E144" s="33"/>
      <c r="F144" s="33"/>
      <c r="G144" s="33"/>
      <c r="H144" s="33"/>
      <c r="I144" s="33"/>
      <c r="J144" s="32"/>
      <c r="K144" s="33"/>
      <c r="L144" s="33"/>
      <c r="M144" s="33"/>
      <c r="N144" s="33"/>
      <c r="O144" s="33"/>
      <c r="S144" s="55"/>
      <c r="Z144" s="73"/>
    </row>
    <row r="145" spans="1:26" s="14" customFormat="1" ht="14.25">
      <c r="A145" s="50"/>
      <c r="B145" s="7"/>
      <c r="C145" s="7" t="s">
        <v>106</v>
      </c>
      <c r="D145" s="7"/>
      <c r="E145" s="15">
        <v>109005.22</v>
      </c>
      <c r="F145" s="15"/>
      <c r="G145" s="15"/>
      <c r="H145" s="15"/>
      <c r="I145" s="15"/>
      <c r="J145" s="30"/>
      <c r="K145" s="15">
        <v>203576.21</v>
      </c>
      <c r="L145" s="15"/>
      <c r="M145" s="15"/>
      <c r="N145" s="15"/>
      <c r="O145" s="15"/>
      <c r="P145" s="31"/>
      <c r="S145" s="55"/>
      <c r="Z145" s="73"/>
    </row>
    <row r="146" spans="1:26" ht="14.25">
      <c r="A146" s="50"/>
      <c r="B146" s="7"/>
      <c r="C146" s="7" t="s">
        <v>107</v>
      </c>
      <c r="D146" s="7"/>
      <c r="E146" s="15">
        <v>51288.85</v>
      </c>
      <c r="F146" s="15"/>
      <c r="G146" s="15"/>
      <c r="H146" s="15"/>
      <c r="I146" s="15"/>
      <c r="J146" s="30"/>
      <c r="K146" s="15">
        <v>139603.76</v>
      </c>
      <c r="L146" s="15"/>
      <c r="M146" s="15"/>
      <c r="N146" s="15"/>
      <c r="O146" s="15"/>
      <c r="P146" s="31"/>
      <c r="S146" s="49"/>
      <c r="Z146" s="40"/>
    </row>
    <row r="147" spans="1:26" ht="14.25">
      <c r="A147" s="50"/>
      <c r="B147" s="7"/>
      <c r="C147" s="7" t="s">
        <v>108</v>
      </c>
      <c r="D147" s="7"/>
      <c r="E147" s="24">
        <v>2995.79</v>
      </c>
      <c r="F147" s="15"/>
      <c r="G147" s="24">
        <f>SUM(E145:E147)</f>
        <v>163289.86000000002</v>
      </c>
      <c r="H147" s="15"/>
      <c r="I147" s="24">
        <f>SUM(G142-G147)</f>
        <v>194326.91</v>
      </c>
      <c r="J147" s="30"/>
      <c r="K147" s="24">
        <v>1461.84</v>
      </c>
      <c r="L147" s="15"/>
      <c r="M147" s="24">
        <f>SUM(K145:K147)</f>
        <v>344641.81</v>
      </c>
      <c r="N147" s="15"/>
      <c r="O147" s="24">
        <f>SUM(M142-M147)</f>
        <v>241596.75999999995</v>
      </c>
      <c r="P147" s="31"/>
      <c r="S147" s="49"/>
      <c r="Z147" s="40"/>
    </row>
    <row r="148" spans="1:26" ht="14.25">
      <c r="A148" s="50"/>
      <c r="B148" s="7"/>
      <c r="C148" s="7" t="s">
        <v>109</v>
      </c>
      <c r="D148" s="14"/>
      <c r="E148" s="15"/>
      <c r="F148" s="15"/>
      <c r="G148" s="15"/>
      <c r="H148" s="15"/>
      <c r="I148" s="15">
        <f>SUM(I133+I147)</f>
        <v>718443.8199999974</v>
      </c>
      <c r="J148" s="30"/>
      <c r="K148" s="15"/>
      <c r="L148" s="15"/>
      <c r="M148" s="15"/>
      <c r="N148" s="15"/>
      <c r="O148" s="15">
        <f>SUM(O133+O147)</f>
        <v>-7591232.680000002</v>
      </c>
      <c r="P148" s="31"/>
      <c r="S148" s="49"/>
      <c r="Z148" s="40"/>
    </row>
    <row r="149" spans="1:26" ht="14.25">
      <c r="A149" s="50"/>
      <c r="B149" s="7"/>
      <c r="C149" s="6" t="s">
        <v>230</v>
      </c>
      <c r="D149" s="7"/>
      <c r="E149" s="15"/>
      <c r="F149" s="15"/>
      <c r="G149" s="15"/>
      <c r="H149" s="15"/>
      <c r="I149" s="15"/>
      <c r="J149" s="30"/>
      <c r="K149" s="15"/>
      <c r="L149" s="15"/>
      <c r="M149" s="15"/>
      <c r="N149" s="15"/>
      <c r="O149" s="15"/>
      <c r="P149" s="31"/>
      <c r="S149" s="49"/>
      <c r="Z149" s="40"/>
    </row>
    <row r="150" spans="1:26" ht="14.25">
      <c r="A150" s="50"/>
      <c r="B150" s="7"/>
      <c r="C150" s="7" t="s">
        <v>110</v>
      </c>
      <c r="D150" s="7"/>
      <c r="E150" s="15"/>
      <c r="F150" s="15"/>
      <c r="G150" s="15">
        <v>857875.08</v>
      </c>
      <c r="H150" s="15"/>
      <c r="I150" s="15"/>
      <c r="J150" s="30"/>
      <c r="K150" s="15"/>
      <c r="L150" s="15"/>
      <c r="M150" s="15">
        <v>908238.34</v>
      </c>
      <c r="N150" s="15"/>
      <c r="O150" s="15"/>
      <c r="P150" s="31"/>
      <c r="S150" s="49"/>
      <c r="Z150" s="40"/>
    </row>
    <row r="151" spans="1:26" ht="14.25">
      <c r="A151" s="50"/>
      <c r="B151" s="7"/>
      <c r="C151" s="7" t="s">
        <v>231</v>
      </c>
      <c r="D151" s="7"/>
      <c r="E151" s="15"/>
      <c r="F151" s="15"/>
      <c r="G151" s="24">
        <v>857875.08</v>
      </c>
      <c r="H151" s="15"/>
      <c r="I151" s="15">
        <f>SUM(G150-G151)</f>
        <v>0</v>
      </c>
      <c r="J151" s="30"/>
      <c r="K151" s="15"/>
      <c r="L151" s="15"/>
      <c r="M151" s="24">
        <v>908238.34</v>
      </c>
      <c r="N151" s="15"/>
      <c r="O151" s="15">
        <f>SUM(M150-M151)</f>
        <v>0</v>
      </c>
      <c r="P151" s="31"/>
      <c r="S151" s="49"/>
      <c r="Z151" s="40"/>
    </row>
    <row r="152" spans="1:26" ht="15" thickBot="1">
      <c r="A152" s="50"/>
      <c r="B152" s="7"/>
      <c r="C152" s="14" t="s">
        <v>111</v>
      </c>
      <c r="D152" s="7"/>
      <c r="E152" s="15"/>
      <c r="F152" s="15"/>
      <c r="G152" s="15"/>
      <c r="H152" s="15"/>
      <c r="I152" s="25">
        <f>SUM(I148-I151)</f>
        <v>718443.8199999974</v>
      </c>
      <c r="J152" s="30"/>
      <c r="K152" s="15"/>
      <c r="L152" s="15"/>
      <c r="M152" s="15"/>
      <c r="N152" s="15"/>
      <c r="O152" s="25">
        <f>SUM(O148-O151)</f>
        <v>-7591232.680000002</v>
      </c>
      <c r="P152" s="31"/>
      <c r="Q152" s="30"/>
      <c r="R152" s="30"/>
      <c r="S152" s="52"/>
      <c r="T152" s="30"/>
      <c r="U152" s="30"/>
      <c r="V152" s="30"/>
      <c r="W152" s="30"/>
      <c r="X152" s="30"/>
      <c r="Y152" s="30"/>
      <c r="Z152" s="40"/>
    </row>
    <row r="153" spans="1:27" s="7" customFormat="1" ht="15" thickTop="1">
      <c r="A153" s="50"/>
      <c r="C153" s="3"/>
      <c r="E153" s="15"/>
      <c r="F153" s="15"/>
      <c r="G153" s="15"/>
      <c r="H153" s="15"/>
      <c r="I153" s="15"/>
      <c r="J153" s="30"/>
      <c r="K153" s="30"/>
      <c r="L153" s="30"/>
      <c r="M153" s="30"/>
      <c r="N153" s="30"/>
      <c r="O153" s="30"/>
      <c r="P153" s="31"/>
      <c r="Q153" s="30"/>
      <c r="R153" s="30"/>
      <c r="S153" s="30"/>
      <c r="T153" s="30"/>
      <c r="U153" s="30"/>
      <c r="V153" s="30"/>
      <c r="W153" s="30"/>
      <c r="X153" s="30"/>
      <c r="Y153" s="30"/>
      <c r="Z153" s="74"/>
      <c r="AA153" s="3"/>
    </row>
    <row r="154" spans="1:27" s="7" customFormat="1" ht="14.25">
      <c r="A154" s="49"/>
      <c r="B154" s="3"/>
      <c r="C154" s="3"/>
      <c r="D154" s="3"/>
      <c r="E154" s="3"/>
      <c r="F154" s="3"/>
      <c r="G154" s="3"/>
      <c r="H154" s="3"/>
      <c r="I154" s="3"/>
      <c r="J154" s="3"/>
      <c r="K154" s="3"/>
      <c r="L154" s="3"/>
      <c r="M154" s="3"/>
      <c r="N154" s="3"/>
      <c r="O154" s="3"/>
      <c r="P154" s="3"/>
      <c r="Q154" s="30"/>
      <c r="R154" s="30"/>
      <c r="S154" s="30"/>
      <c r="T154" s="30"/>
      <c r="U154" s="30"/>
      <c r="V154" s="30"/>
      <c r="W154" s="30"/>
      <c r="X154" s="30"/>
      <c r="Y154" s="30"/>
      <c r="Z154" s="74"/>
      <c r="AA154" s="3"/>
    </row>
    <row r="155" spans="1:26" ht="14.25">
      <c r="A155" s="75" t="s">
        <v>198</v>
      </c>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76"/>
    </row>
    <row r="156" spans="1:27" ht="14.25">
      <c r="A156" s="54"/>
      <c r="B156" s="14"/>
      <c r="C156" s="12" t="s">
        <v>171</v>
      </c>
      <c r="E156" s="33"/>
      <c r="F156" s="33"/>
      <c r="G156" s="33"/>
      <c r="H156" s="33"/>
      <c r="I156" s="35" t="s">
        <v>174</v>
      </c>
      <c r="J156" s="35"/>
      <c r="K156" s="33"/>
      <c r="L156" s="14"/>
      <c r="M156" s="14"/>
      <c r="N156" s="12" t="s">
        <v>177</v>
      </c>
      <c r="O156" s="14"/>
      <c r="P156" s="14"/>
      <c r="Q156" s="36"/>
      <c r="R156" s="36"/>
      <c r="S156" s="12" t="s">
        <v>180</v>
      </c>
      <c r="W156" s="12" t="s">
        <v>182</v>
      </c>
      <c r="Z156" s="77"/>
      <c r="AA156" s="36"/>
    </row>
    <row r="157" spans="1:26" ht="14.25">
      <c r="A157" s="54"/>
      <c r="B157" s="14"/>
      <c r="C157" s="12"/>
      <c r="E157" s="33"/>
      <c r="F157" s="33"/>
      <c r="G157" s="33"/>
      <c r="H157" s="33"/>
      <c r="I157" s="35"/>
      <c r="J157" s="35"/>
      <c r="K157" s="33"/>
      <c r="L157" s="14"/>
      <c r="M157" s="14"/>
      <c r="N157" s="12"/>
      <c r="O157" s="14"/>
      <c r="P157" s="14"/>
      <c r="Q157" s="14"/>
      <c r="S157" s="12"/>
      <c r="W157" s="12"/>
      <c r="Z157" s="40"/>
    </row>
    <row r="158" spans="1:26" ht="14.25">
      <c r="A158" s="54"/>
      <c r="B158" s="14"/>
      <c r="C158" s="12"/>
      <c r="E158" s="33"/>
      <c r="F158" s="33"/>
      <c r="G158" s="33"/>
      <c r="H158" s="33"/>
      <c r="I158" s="35"/>
      <c r="J158" s="35"/>
      <c r="K158" s="33"/>
      <c r="L158" s="14"/>
      <c r="M158" s="14"/>
      <c r="N158" s="12"/>
      <c r="O158" s="14"/>
      <c r="P158" s="14"/>
      <c r="Q158" s="14"/>
      <c r="S158" s="12"/>
      <c r="W158" s="12"/>
      <c r="Z158" s="40"/>
    </row>
    <row r="159" spans="1:26" ht="14.25">
      <c r="A159" s="54"/>
      <c r="B159" s="14"/>
      <c r="C159" s="12"/>
      <c r="E159" s="14"/>
      <c r="F159" s="14"/>
      <c r="G159" s="14"/>
      <c r="H159" s="14"/>
      <c r="I159" s="12"/>
      <c r="J159" s="12"/>
      <c r="K159" s="14"/>
      <c r="L159" s="14"/>
      <c r="M159" s="14"/>
      <c r="N159" s="12"/>
      <c r="O159" s="14"/>
      <c r="P159" s="14"/>
      <c r="Q159" s="14"/>
      <c r="S159" s="12"/>
      <c r="W159" s="12"/>
      <c r="Z159" s="40"/>
    </row>
    <row r="160" spans="1:26" ht="14.25">
      <c r="A160" s="54"/>
      <c r="B160" s="14"/>
      <c r="C160" s="12" t="s">
        <v>172</v>
      </c>
      <c r="E160" s="14"/>
      <c r="F160" s="14"/>
      <c r="G160" s="14"/>
      <c r="H160" s="14"/>
      <c r="I160" s="12" t="s">
        <v>175</v>
      </c>
      <c r="J160" s="12"/>
      <c r="K160" s="14"/>
      <c r="L160" s="14"/>
      <c r="M160" s="14"/>
      <c r="N160" s="12" t="s">
        <v>178</v>
      </c>
      <c r="O160" s="14"/>
      <c r="P160" s="14"/>
      <c r="Q160" s="14"/>
      <c r="S160" s="12" t="s">
        <v>181</v>
      </c>
      <c r="W160" s="12" t="s">
        <v>183</v>
      </c>
      <c r="Z160" s="40"/>
    </row>
    <row r="161" spans="1:26" ht="14.25">
      <c r="A161" s="54"/>
      <c r="B161" s="14"/>
      <c r="C161" s="12" t="s">
        <v>173</v>
      </c>
      <c r="E161" s="14"/>
      <c r="F161" s="14"/>
      <c r="G161" s="14"/>
      <c r="H161" s="14"/>
      <c r="I161" s="12" t="s">
        <v>176</v>
      </c>
      <c r="J161" s="12"/>
      <c r="K161" s="14"/>
      <c r="L161" s="14"/>
      <c r="M161" s="14"/>
      <c r="N161" s="12" t="s">
        <v>179</v>
      </c>
      <c r="O161" s="14"/>
      <c r="P161" s="14"/>
      <c r="Q161" s="14"/>
      <c r="S161" s="12" t="s">
        <v>199</v>
      </c>
      <c r="W161" s="12" t="s">
        <v>184</v>
      </c>
      <c r="Z161" s="40"/>
    </row>
    <row r="162" spans="1:26" ht="14.25">
      <c r="A162" s="49"/>
      <c r="Q162" s="14"/>
      <c r="S162" s="12" t="s">
        <v>200</v>
      </c>
      <c r="W162" s="12" t="s">
        <v>185</v>
      </c>
      <c r="Z162" s="40"/>
    </row>
    <row r="163" spans="1:26" ht="14.25">
      <c r="A163" s="49"/>
      <c r="Z163" s="40"/>
    </row>
    <row r="164" spans="1:26" ht="14.25">
      <c r="A164" s="49"/>
      <c r="Z164" s="40"/>
    </row>
    <row r="165" spans="1:26" ht="14.25">
      <c r="A165" s="78" t="s">
        <v>186</v>
      </c>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80"/>
    </row>
    <row r="166" spans="1:26" ht="14.25">
      <c r="A166" s="78" t="s">
        <v>187</v>
      </c>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80"/>
    </row>
    <row r="167" spans="1:26" ht="14.25">
      <c r="A167" s="49"/>
      <c r="Q167" s="8"/>
      <c r="R167" s="8"/>
      <c r="S167" s="8"/>
      <c r="T167" s="8"/>
      <c r="U167" s="8"/>
      <c r="V167" s="8"/>
      <c r="W167" s="8"/>
      <c r="X167" s="8"/>
      <c r="Y167" s="8"/>
      <c r="Z167" s="59"/>
    </row>
    <row r="168" spans="1:26" ht="14.25">
      <c r="A168" s="49"/>
      <c r="Z168" s="40"/>
    </row>
    <row r="169" spans="1:26" ht="14.25">
      <c r="A169" s="49"/>
      <c r="Z169" s="40"/>
    </row>
    <row r="170" spans="1:26" ht="14.25">
      <c r="A170" s="49"/>
      <c r="Z170" s="40"/>
    </row>
    <row r="171" spans="1:26" ht="14.25">
      <c r="A171" s="49"/>
      <c r="Z171" s="40"/>
    </row>
    <row r="172" spans="1:26" ht="14.25">
      <c r="A172" s="49"/>
      <c r="Z172" s="40"/>
    </row>
    <row r="173" spans="1:26" ht="14.25">
      <c r="A173" s="49"/>
      <c r="Z173" s="40"/>
    </row>
    <row r="174" spans="1:26" ht="14.25">
      <c r="A174" s="49"/>
      <c r="Z174" s="40"/>
    </row>
    <row r="175" spans="1:26" ht="14.25">
      <c r="A175" s="49"/>
      <c r="Z175" s="40"/>
    </row>
    <row r="176" spans="1:26" ht="14.25">
      <c r="A176" s="49"/>
      <c r="Z176" s="40"/>
    </row>
    <row r="177" spans="1:26" ht="14.25">
      <c r="A177" s="49"/>
      <c r="Z177" s="40"/>
    </row>
    <row r="178" spans="1:26" ht="14.25">
      <c r="A178" s="49"/>
      <c r="Z178" s="40"/>
    </row>
    <row r="179" spans="1:26" ht="14.25">
      <c r="A179" s="49"/>
      <c r="Z179" s="40"/>
    </row>
    <row r="180" spans="1:26" ht="14.25">
      <c r="A180" s="49"/>
      <c r="Z180" s="40"/>
    </row>
    <row r="181" spans="1:26" ht="14.25">
      <c r="A181" s="49"/>
      <c r="Z181" s="40"/>
    </row>
    <row r="182" spans="1:26" ht="14.25">
      <c r="A182" s="49"/>
      <c r="Z182" s="40"/>
    </row>
    <row r="183" spans="1:26" ht="14.25">
      <c r="A183" s="49"/>
      <c r="Z183" s="40"/>
    </row>
    <row r="184" spans="1:26" ht="14.25">
      <c r="A184" s="49"/>
      <c r="Z184" s="40"/>
    </row>
    <row r="185" spans="1:26" ht="14.25">
      <c r="A185" s="81" t="s">
        <v>188</v>
      </c>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3"/>
    </row>
    <row r="186" spans="1:26" s="7" customFormat="1" ht="12.75">
      <c r="A186" s="81" t="s">
        <v>189</v>
      </c>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3"/>
    </row>
    <row r="187" spans="1:26" s="7" customFormat="1" ht="12.75">
      <c r="A187" s="84"/>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85"/>
    </row>
    <row r="188" spans="1:26" s="7" customFormat="1" ht="12.75">
      <c r="A188" s="84"/>
      <c r="Q188" s="12"/>
      <c r="R188" s="12"/>
      <c r="S188" s="12"/>
      <c r="T188" s="12"/>
      <c r="U188" s="12"/>
      <c r="V188" s="12"/>
      <c r="W188" s="12"/>
      <c r="X188" s="12"/>
      <c r="Y188" s="12"/>
      <c r="Z188" s="85"/>
    </row>
    <row r="189" spans="1:26" s="7" customFormat="1" ht="12" customHeight="1">
      <c r="A189" s="84"/>
      <c r="Z189" s="67"/>
    </row>
    <row r="190" spans="1:26" s="7" customFormat="1" ht="12.75">
      <c r="A190" s="81" t="s">
        <v>190</v>
      </c>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3"/>
    </row>
    <row r="191" spans="1:26" s="7" customFormat="1" ht="12.75">
      <c r="A191" s="81" t="s">
        <v>191</v>
      </c>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3"/>
    </row>
    <row r="192" spans="1:26" s="7" customFormat="1" ht="12.75">
      <c r="A192" s="86" t="s">
        <v>192</v>
      </c>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8"/>
    </row>
    <row r="193" spans="1:26" s="7" customFormat="1" ht="14.25">
      <c r="A193" s="3"/>
      <c r="B193" s="3"/>
      <c r="C193" s="3"/>
      <c r="D193" s="3"/>
      <c r="E193" s="3"/>
      <c r="F193" s="3"/>
      <c r="G193" s="3"/>
      <c r="H193" s="3"/>
      <c r="I193" s="3"/>
      <c r="J193" s="3"/>
      <c r="K193" s="3"/>
      <c r="L193" s="3"/>
      <c r="M193" s="3"/>
      <c r="N193" s="3"/>
      <c r="O193" s="3"/>
      <c r="P193" s="3"/>
      <c r="Q193" s="37"/>
      <c r="R193" s="37"/>
      <c r="S193" s="37"/>
      <c r="T193" s="37"/>
      <c r="U193" s="37"/>
      <c r="V193" s="37"/>
      <c r="W193" s="37"/>
      <c r="X193" s="37"/>
      <c r="Y193" s="37"/>
      <c r="Z193" s="37"/>
    </row>
  </sheetData>
  <mergeCells count="8">
    <mergeCell ref="A191:Z191"/>
    <mergeCell ref="A192:Z192"/>
    <mergeCell ref="A155:Z155"/>
    <mergeCell ref="A165:Z165"/>
    <mergeCell ref="A185:Z185"/>
    <mergeCell ref="A190:Z190"/>
    <mergeCell ref="A166:Z166"/>
    <mergeCell ref="A186:Z186"/>
  </mergeCells>
  <printOptions horizontalCentered="1"/>
  <pageMargins left="0" right="0" top="0" bottom="0" header="0" footer="0"/>
  <pageSetup fitToHeight="1" fitToWidth="1" horizontalDpi="600" verticalDpi="600" orientation="portrait" paperSize="9" scale="31" r:id="rId2"/>
  <rowBreaks count="1" manualBreakCount="1">
    <brk id="44"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ΣΟΛ αεοε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user3</dc:creator>
  <cp:keywords/>
  <dc:description/>
  <cp:lastModifiedBy>EMEG</cp:lastModifiedBy>
  <cp:lastPrinted>2005-03-10T08:37:08Z</cp:lastPrinted>
  <dcterms:created xsi:type="dcterms:W3CDTF">1997-01-31T12:40:55Z</dcterms:created>
  <dcterms:modified xsi:type="dcterms:W3CDTF">2005-03-10T09:10:59Z</dcterms:modified>
  <cp:category/>
  <cp:version/>
  <cp:contentType/>
  <cp:contentStatus/>
</cp:coreProperties>
</file>